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rv1.skfnkc.ru\Общий диск\Общая папка\- Группа - Контрактная служба\1_Контрактная служба\ДОГОВОРЫ 2026г\Отправлено аналитику НМЦК\НМЦК\Лекарства\"/>
    </mc:Choice>
  </mc:AlternateContent>
  <bookViews>
    <workbookView xWindow="0" yWindow="0" windowWidth="28800" windowHeight="12375" tabRatio="500" activeTab="1"/>
  </bookViews>
  <sheets>
    <sheet name="Обоснование" sheetId="6" r:id="rId1"/>
    <sheet name="ИТОГОВАЯ НМЦК" sheetId="5" r:id="rId2"/>
  </sheets>
  <definedNames>
    <definedName name="__xlnm_Print_Area" localSheetId="1">'ИТОГОВАЯ НМЦК'!$A$1:$O$4</definedName>
  </definedNames>
  <calcPr calcId="152511"/>
</workbook>
</file>

<file path=xl/calcChain.xml><?xml version="1.0" encoding="utf-8"?>
<calcChain xmlns="http://schemas.openxmlformats.org/spreadsheetml/2006/main">
  <c r="S8" i="5" l="1"/>
  <c r="R8" i="5"/>
  <c r="S7" i="5" l="1"/>
  <c r="R7" i="5"/>
  <c r="S6" i="5" l="1"/>
  <c r="R6" i="5"/>
  <c r="S5" i="5" l="1"/>
  <c r="S9" i="5" s="1"/>
  <c r="R5" i="5"/>
  <c r="R9" i="5" s="1"/>
  <c r="N5" i="5"/>
</calcChain>
</file>

<file path=xl/comments1.xml><?xml version="1.0" encoding="utf-8"?>
<comments xmlns="http://schemas.openxmlformats.org/spreadsheetml/2006/main">
  <authors>
    <author xml:space="preserve"> </author>
  </authors>
  <commentList>
    <comment ref="R4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НМЦК рассчитана без учета оптовой надбавки и НДС. </t>
        </r>
      </text>
    </comment>
    <comment ref="S4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НМЦК рассчитана без учета оптовой надбавки и НДС. </t>
        </r>
      </text>
    </comment>
  </commentList>
</comments>
</file>

<file path=xl/sharedStrings.xml><?xml version="1.0" encoding="utf-8"?>
<sst xmlns="http://schemas.openxmlformats.org/spreadsheetml/2006/main" count="65" uniqueCount="52">
  <si>
    <t>в соответствии с приказом МЗ РФ № 1064н от 19.12.2019</t>
  </si>
  <si>
    <t>№ п/п</t>
  </si>
  <si>
    <t xml:space="preserve">МНН
</t>
  </si>
  <si>
    <t>Лек. форма</t>
  </si>
  <si>
    <t>Дозировка</t>
  </si>
  <si>
    <t>Количество (объем) продукции</t>
  </si>
  <si>
    <t>Единица измерения</t>
  </si>
  <si>
    <t>Наличие в лекарственном препарате наркотических или психотропных веществ</t>
  </si>
  <si>
    <t>Принадлежность препарата к перечню радиофармацевтических лекарственных средств</t>
  </si>
  <si>
    <t>Цена,  рассчитанная методом сопоставимых рыночных цен, руб.</t>
  </si>
  <si>
    <t>Минимальная цена, руб.</t>
  </si>
  <si>
    <t>Оптовая надбавка, %</t>
  </si>
  <si>
    <t>НДС, %</t>
  </si>
  <si>
    <t>Цена за ед.,с учетом надбавки и НДС, руб.</t>
  </si>
  <si>
    <t>Обоснование начальной</t>
  </si>
  <si>
    <t>(максимальной) цены контракта</t>
  </si>
  <si>
    <t>Укажите предмет контракта</t>
  </si>
  <si>
    <t>Основные характеристики объекта закупки</t>
  </si>
  <si>
    <t>Перечислите характеристики объекта</t>
  </si>
  <si>
    <t>Порядок определения начальной (максимальной) цены контракта при осуществлении закупок лекарственных препаратов для медицинского применения</t>
  </si>
  <si>
    <t>В соответствии с Приказом Министерства здравоохранения Российской Федерации от 19.12.2019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</si>
  <si>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Расчет НМЦК</t>
  </si>
  <si>
    <t>Работник контрактной службы (контрактный управляющий):</t>
  </si>
  <si>
    <t>Заполните должность</t>
  </si>
  <si>
    <t xml:space="preserve">________________ / ________________________________/ </t>
  </si>
  <si>
    <t xml:space="preserve"> подпись                                 расшифровка   </t>
  </si>
  <si>
    <t xml:space="preserve">Фактическая НМЦК (руб.) </t>
  </si>
  <si>
    <t xml:space="preserve">Округленная НМЦК (руб.) </t>
  </si>
  <si>
    <t xml:space="preserve">Обоснование начальной (максимальной) цены контракта* </t>
  </si>
  <si>
    <t>Признак ЖНВЛП</t>
  </si>
  <si>
    <t>Средневзвешенная цена за ед, руб.</t>
  </si>
  <si>
    <t>Предельная цена за ед, руб.</t>
  </si>
  <si>
    <t>Референтная цена за ед, руб.</t>
  </si>
  <si>
    <t>Создано в сервисе Seldon.Price.</t>
  </si>
  <si>
    <t>Нет</t>
  </si>
  <si>
    <t>Начальная ( максимальная) цена контракта, (руб.)</t>
  </si>
  <si>
    <t>* Начальная (максимальная) цена контракта (далее - НМЦК) сформирована согласно Приказу Министерства здравоохранения Российской Федерации от 19.12.2019 № 1064н "Об утверждении Порядка определения начальной(максимальной) цены контракта, цены контракта, заключаемого с единственным поставщиком(подрядчиком,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</t>
  </si>
  <si>
    <t>упак</t>
  </si>
  <si>
    <t>нет</t>
  </si>
  <si>
    <t xml:space="preserve">20 мг/мл 1 мл, амп (5) уп.яч.конт.(2),пач.карт.) </t>
  </si>
  <si>
    <t>50 мкг/мл амп. 2 мл №10</t>
  </si>
  <si>
    <t>5 мг/мл амп. 3 мл № 5 пач. карт.</t>
  </si>
  <si>
    <t xml:space="preserve">Тримеперидин р-р д/ин. </t>
  </si>
  <si>
    <t xml:space="preserve">Промедол </t>
  </si>
  <si>
    <t xml:space="preserve">Фентанил р-р для в/в и в/м введ. </t>
  </si>
  <si>
    <t xml:space="preserve">Фентанил </t>
  </si>
  <si>
    <t>Мидазолам р-р для в/в и в/м введ.</t>
  </si>
  <si>
    <t xml:space="preserve">Мидазолам </t>
  </si>
  <si>
    <t>Сибазон</t>
  </si>
  <si>
    <t xml:space="preserve">Диазепам р-р для в/в и в/м введ. </t>
  </si>
  <si>
    <t xml:space="preserve"> 5 мг/мл амп. 2 мл  (5) упак.яч.конт.(1)пач.карт) </t>
  </si>
  <si>
    <t>Обоснование НМЦК подготовлено 03.06.2026г.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</si>
</sst>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##"/>
  </numFmts>
  <fonts count="26" x14ac:knownFonts="1"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u/>
      <sz val="12"/>
      <color indexed="53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i/>
      <sz val="10"/>
      <color indexed="23"/>
      <name val="Times New Roman"/>
      <family val="1"/>
      <charset val="204"/>
    </font>
    <font>
      <i/>
      <sz val="10"/>
      <color rgb="FF80808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19" fillId="0" borderId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8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2" fillId="0" borderId="0" xfId="0" applyFont="1" applyAlignment="1"/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/>
    <xf numFmtId="0" fontId="20" fillId="0" borderId="0" xfId="7" applyFont="1" applyAlignment="1">
      <alignment vertical="center"/>
    </xf>
    <xf numFmtId="0" fontId="12" fillId="0" borderId="0" xfId="7" applyFont="1"/>
    <xf numFmtId="0" fontId="19" fillId="0" borderId="0" xfId="7"/>
    <xf numFmtId="0" fontId="21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24" fillId="0" borderId="0" xfId="7" applyFont="1" applyAlignment="1">
      <alignment vertical="center"/>
    </xf>
    <xf numFmtId="0" fontId="24" fillId="0" borderId="0" xfId="7" applyFont="1"/>
    <xf numFmtId="164" fontId="14" fillId="0" borderId="2" xfId="0" applyNumberFormat="1" applyFont="1" applyBorder="1" applyAlignment="1">
      <alignment horizontal="center" vertical="center" wrapText="1" shrinkToFi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/>
    <xf numFmtId="0" fontId="14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4" fontId="14" fillId="0" borderId="2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4" fillId="0" borderId="7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2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/>
    <xf numFmtId="0" fontId="14" fillId="9" borderId="2" xfId="0" applyNumberFormat="1" applyFont="1" applyFill="1" applyBorder="1" applyAlignment="1">
      <alignment horizontal="center" vertical="center" wrapText="1"/>
    </xf>
    <xf numFmtId="0" fontId="14" fillId="9" borderId="6" xfId="0" applyNumberFormat="1" applyFont="1" applyFill="1" applyBorder="1" applyAlignment="1">
      <alignment horizontal="center" vertical="center" wrapText="1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Excel Built-in Normal" xfId="7"/>
    <cellStyle name="Footnote 1" xfId="8"/>
    <cellStyle name="Good 1" xfId="9"/>
    <cellStyle name="Heading 1 1" xfId="10"/>
    <cellStyle name="Heading 2 1" xfId="11"/>
    <cellStyle name="Heading 3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ice.myseldon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3"/>
  <sheetViews>
    <sheetView workbookViewId="0">
      <selection activeCell="K30" sqref="K30"/>
    </sheetView>
  </sheetViews>
  <sheetFormatPr defaultRowHeight="12.75" x14ac:dyDescent="0.2"/>
  <sheetData>
    <row r="1" spans="2:21" ht="30" x14ac:dyDescent="0.25">
      <c r="B1" s="8" t="s">
        <v>14</v>
      </c>
      <c r="C1" s="9"/>
      <c r="D1" s="9"/>
      <c r="E1" s="9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2:21" ht="30" x14ac:dyDescent="0.25">
      <c r="B2" s="8" t="s">
        <v>15</v>
      </c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21" ht="34.5" x14ac:dyDescent="0.25">
      <c r="B3" s="11"/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ht="15.75" x14ac:dyDescent="0.25">
      <c r="B4" s="12" t="s">
        <v>16</v>
      </c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1" ht="15.75" x14ac:dyDescent="0.25">
      <c r="B5" s="13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2:21" ht="15.75" x14ac:dyDescent="0.25">
      <c r="B6" s="14" t="s">
        <v>17</v>
      </c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1" ht="15.75" x14ac:dyDescent="0.25">
      <c r="B7" s="12" t="s">
        <v>18</v>
      </c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2:21" ht="15.75" x14ac:dyDescent="0.25">
      <c r="B8" s="13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2:21" ht="15.75" x14ac:dyDescent="0.25">
      <c r="B9" s="14" t="s">
        <v>19</v>
      </c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2:21" x14ac:dyDescent="0.2">
      <c r="B10" s="40" t="s">
        <v>20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2:21" x14ac:dyDescent="0.2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2:21" ht="15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2:21" ht="15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2:21" ht="15.75" x14ac:dyDescent="0.25">
      <c r="B14" s="14" t="s">
        <v>21</v>
      </c>
      <c r="C14" s="9"/>
      <c r="D14" s="9"/>
      <c r="E14" s="9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21" ht="15" x14ac:dyDescent="0.25">
      <c r="B15" s="28">
        <v>42546.35</v>
      </c>
      <c r="C15" s="9"/>
      <c r="D15" s="9"/>
      <c r="E15" s="9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2:21" ht="15.75" x14ac:dyDescent="0.25">
      <c r="B16" s="15"/>
      <c r="C16" s="9"/>
      <c r="D16" s="9"/>
      <c r="E16" s="9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2:21" ht="15.75" x14ac:dyDescent="0.25">
      <c r="B17" s="14" t="s">
        <v>51</v>
      </c>
      <c r="C17" s="9"/>
      <c r="D17" s="9"/>
      <c r="E17" s="9"/>
      <c r="F17" s="9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1" ht="15.75" x14ac:dyDescent="0.25">
      <c r="B18" s="14"/>
      <c r="C18" s="9"/>
      <c r="D18" s="9"/>
      <c r="E18" s="9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2:21" ht="15.75" x14ac:dyDescent="0.25">
      <c r="B19" s="15" t="s">
        <v>22</v>
      </c>
      <c r="C19" s="9"/>
      <c r="D19" s="9"/>
      <c r="E19" s="9"/>
      <c r="F19" s="9"/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1" ht="15.75" x14ac:dyDescent="0.25">
      <c r="B20" s="12" t="s">
        <v>23</v>
      </c>
      <c r="C20" s="9"/>
      <c r="D20" s="9"/>
      <c r="E20" s="9"/>
      <c r="F20" s="9"/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2:21" ht="15.75" x14ac:dyDescent="0.25">
      <c r="B21" s="12"/>
      <c r="C21" s="9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2:21" ht="15" x14ac:dyDescent="0.25">
      <c r="B22" s="16" t="s">
        <v>24</v>
      </c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2:21" ht="15" x14ac:dyDescent="0.25">
      <c r="B23" s="17" t="s">
        <v>25</v>
      </c>
      <c r="C23" s="9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</sheetData>
  <mergeCells count="1">
    <mergeCell ref="B10:U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15"/>
  <sheetViews>
    <sheetView tabSelected="1" topLeftCell="A4" zoomScale="120" zoomScaleNormal="120" workbookViewId="0">
      <selection activeCell="R13" sqref="R13"/>
    </sheetView>
  </sheetViews>
  <sheetFormatPr defaultColWidth="10" defaultRowHeight="15" x14ac:dyDescent="0.25"/>
  <cols>
    <col min="1" max="1" width="5.140625" style="1" customWidth="1"/>
    <col min="2" max="2" width="31.140625" style="1" customWidth="1"/>
    <col min="3" max="3" width="35.5703125" style="1" customWidth="1"/>
    <col min="4" max="4" width="15.7109375" style="1" customWidth="1"/>
    <col min="5" max="5" width="13.5703125" style="1" customWidth="1"/>
    <col min="6" max="6" width="12.85546875" style="1" customWidth="1"/>
    <col min="7" max="7" width="20" style="1" customWidth="1"/>
    <col min="8" max="9" width="21.7109375" style="1" customWidth="1"/>
    <col min="10" max="10" width="15" style="1" customWidth="1"/>
    <col min="11" max="11" width="16" style="1" customWidth="1"/>
    <col min="12" max="12" width="12.140625" style="1" customWidth="1"/>
    <col min="13" max="13" width="19.7109375" style="1" customWidth="1"/>
    <col min="14" max="14" width="15.7109375" style="1" customWidth="1"/>
    <col min="15" max="15" width="16.5703125" style="1" customWidth="1"/>
    <col min="16" max="16" width="12.28515625" style="1" customWidth="1"/>
    <col min="17" max="17" width="31" style="1" customWidth="1"/>
    <col min="18" max="18" width="24.85546875" style="1" customWidth="1"/>
    <col min="19" max="19" width="25.85546875" style="1" customWidth="1"/>
    <col min="20" max="255" width="9.5703125" style="1" customWidth="1"/>
  </cols>
  <sheetData>
    <row r="1" spans="1:255" ht="16.5" x14ac:dyDescent="0.2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55" ht="15.7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55" ht="15.75" x14ac:dyDescent="0.25">
      <c r="A3" s="5"/>
      <c r="B3" s="2"/>
      <c r="C3" s="6"/>
      <c r="D3" s="6"/>
      <c r="E3" s="6"/>
      <c r="F3" s="6"/>
      <c r="G3" s="6"/>
      <c r="H3" s="6"/>
      <c r="I3" s="6"/>
      <c r="J3" s="6"/>
      <c r="K3" s="5"/>
      <c r="L3" s="5"/>
      <c r="M3" s="7"/>
      <c r="N3" s="7"/>
      <c r="O3" s="7"/>
    </row>
    <row r="4" spans="1:255" s="1" customFormat="1" ht="12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29</v>
      </c>
      <c r="H4" s="3" t="s">
        <v>7</v>
      </c>
      <c r="I4" s="3" t="s">
        <v>8</v>
      </c>
      <c r="J4" s="3" t="s">
        <v>9</v>
      </c>
      <c r="K4" s="3" t="s">
        <v>30</v>
      </c>
      <c r="L4" s="3" t="s">
        <v>31</v>
      </c>
      <c r="M4" s="3" t="s">
        <v>32</v>
      </c>
      <c r="N4" s="3" t="s">
        <v>10</v>
      </c>
      <c r="O4" s="3" t="s">
        <v>11</v>
      </c>
      <c r="P4" s="3" t="s">
        <v>12</v>
      </c>
      <c r="Q4" s="3" t="s">
        <v>13</v>
      </c>
      <c r="R4" s="18" t="s">
        <v>26</v>
      </c>
      <c r="S4" s="18" t="s">
        <v>27</v>
      </c>
    </row>
    <row r="5" spans="1:255" ht="63" x14ac:dyDescent="0.25">
      <c r="A5" s="21">
        <v>1</v>
      </c>
      <c r="B5" s="21" t="s">
        <v>48</v>
      </c>
      <c r="C5" s="23" t="s">
        <v>49</v>
      </c>
      <c r="D5" s="21" t="s">
        <v>50</v>
      </c>
      <c r="E5" s="21">
        <v>15</v>
      </c>
      <c r="F5" s="23" t="s">
        <v>37</v>
      </c>
      <c r="G5" s="23" t="s">
        <v>34</v>
      </c>
      <c r="H5" s="23" t="s">
        <v>34</v>
      </c>
      <c r="I5" s="23" t="s">
        <v>38</v>
      </c>
      <c r="J5" s="22"/>
      <c r="K5" s="22"/>
      <c r="L5" s="22"/>
      <c r="M5" s="22"/>
      <c r="N5" s="22">
        <f>MIN(J5:M5)</f>
        <v>0</v>
      </c>
      <c r="O5" s="19"/>
      <c r="P5" s="19">
        <v>10</v>
      </c>
      <c r="Q5" s="21">
        <v>77.55</v>
      </c>
      <c r="R5" s="31">
        <f t="shared" ref="R5:R8" si="0">E5*Q5</f>
        <v>1163.25</v>
      </c>
      <c r="S5" s="31">
        <f t="shared" ref="S5:S8" si="1">ROUND(E5*ROUND(Q5,4),2)</f>
        <v>1163.25</v>
      </c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spans="1:255" ht="63" x14ac:dyDescent="0.25">
      <c r="A6" s="47">
        <v>2</v>
      </c>
      <c r="B6" s="36" t="s">
        <v>43</v>
      </c>
      <c r="C6" s="32" t="s">
        <v>42</v>
      </c>
      <c r="D6" s="36" t="s">
        <v>39</v>
      </c>
      <c r="E6" s="36">
        <v>50</v>
      </c>
      <c r="F6" s="32" t="s">
        <v>37</v>
      </c>
      <c r="G6" s="32" t="s">
        <v>34</v>
      </c>
      <c r="H6" s="26" t="s">
        <v>34</v>
      </c>
      <c r="I6" s="26" t="s">
        <v>34</v>
      </c>
      <c r="J6" s="27"/>
      <c r="K6" s="27"/>
      <c r="L6" s="27"/>
      <c r="M6" s="27"/>
      <c r="N6" s="27">
        <v>0</v>
      </c>
      <c r="O6" s="19"/>
      <c r="P6" s="19">
        <v>10</v>
      </c>
      <c r="Q6" s="21">
        <v>632.28</v>
      </c>
      <c r="R6" s="31">
        <f t="shared" si="0"/>
        <v>31614</v>
      </c>
      <c r="S6" s="31">
        <f t="shared" si="1"/>
        <v>31614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</row>
    <row r="7" spans="1:255" ht="30" x14ac:dyDescent="0.25">
      <c r="A7" s="48">
        <v>3</v>
      </c>
      <c r="B7" s="37" t="s">
        <v>45</v>
      </c>
      <c r="C7" s="38" t="s">
        <v>44</v>
      </c>
      <c r="D7" s="39" t="s">
        <v>40</v>
      </c>
      <c r="E7" s="37">
        <v>20</v>
      </c>
      <c r="F7" s="38" t="s">
        <v>37</v>
      </c>
      <c r="G7" s="38" t="s">
        <v>34</v>
      </c>
      <c r="H7" s="35" t="s">
        <v>34</v>
      </c>
      <c r="I7" s="29" t="s">
        <v>34</v>
      </c>
      <c r="J7" s="27"/>
      <c r="K7" s="27"/>
      <c r="L7" s="27"/>
      <c r="M7" s="27"/>
      <c r="N7" s="27">
        <v>0</v>
      </c>
      <c r="O7" s="19"/>
      <c r="P7" s="19">
        <v>10</v>
      </c>
      <c r="Q7" s="21">
        <v>274.89</v>
      </c>
      <c r="R7" s="31">
        <f t="shared" si="0"/>
        <v>5497.7999999999993</v>
      </c>
      <c r="S7" s="31">
        <f t="shared" si="1"/>
        <v>5497.8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</row>
    <row r="8" spans="1:255" ht="45" x14ac:dyDescent="0.25">
      <c r="A8" s="48">
        <v>4</v>
      </c>
      <c r="B8" s="37" t="s">
        <v>47</v>
      </c>
      <c r="C8" s="38" t="s">
        <v>46</v>
      </c>
      <c r="D8" s="39" t="s">
        <v>41</v>
      </c>
      <c r="E8" s="37">
        <v>10</v>
      </c>
      <c r="F8" s="38" t="s">
        <v>37</v>
      </c>
      <c r="G8" s="38" t="s">
        <v>34</v>
      </c>
      <c r="H8" s="35" t="s">
        <v>34</v>
      </c>
      <c r="I8" s="33" t="s">
        <v>34</v>
      </c>
      <c r="J8" s="27"/>
      <c r="K8" s="27"/>
      <c r="L8" s="27"/>
      <c r="M8" s="27"/>
      <c r="N8" s="27"/>
      <c r="O8" s="19"/>
      <c r="P8" s="19">
        <v>10</v>
      </c>
      <c r="Q8" s="21">
        <v>427.13</v>
      </c>
      <c r="R8" s="31">
        <f t="shared" si="0"/>
        <v>4271.3</v>
      </c>
      <c r="S8" s="31">
        <f t="shared" si="1"/>
        <v>4271.3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</row>
    <row r="9" spans="1:255" ht="15.75" x14ac:dyDescent="0.25">
      <c r="A9" s="4"/>
      <c r="B9" s="43" t="s">
        <v>35</v>
      </c>
      <c r="C9" s="43"/>
      <c r="D9" s="43"/>
      <c r="E9" s="43"/>
      <c r="F9" s="43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31">
        <f>SUM(R5:R8)</f>
        <v>42546.350000000006</v>
      </c>
      <c r="S9" s="31">
        <f>SUM(S5:S8)</f>
        <v>42546.350000000006</v>
      </c>
    </row>
    <row r="11" spans="1:255" ht="60" customHeight="1" x14ac:dyDescent="0.25">
      <c r="B11" s="45" t="s">
        <v>36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3" spans="1:255" x14ac:dyDescent="0.25">
      <c r="B13" s="1" t="s">
        <v>33</v>
      </c>
    </row>
    <row r="15" spans="1:255" ht="15.75" x14ac:dyDescent="0.25">
      <c r="C15" s="20"/>
    </row>
  </sheetData>
  <sheetProtection selectLockedCells="1" selectUnlockedCells="1"/>
  <mergeCells count="4">
    <mergeCell ref="A1:O1"/>
    <mergeCell ref="A2:O2"/>
    <mergeCell ref="B9:Q9"/>
    <mergeCell ref="B11:N11"/>
  </mergeCells>
  <hyperlinks>
    <hyperlink ref="B13" r:id="rId1" display="url"/>
  </hyperlinks>
  <pageMargins left="0.70833333333333337" right="0.70833333333333337" top="1.023611111111111" bottom="0.39374999999999999" header="0.51180555555555551" footer="0.51180555555555551"/>
  <pageSetup paperSize="9" scale="36" firstPageNumber="0" fitToHeight="0" pageOrder="overThenDown" orientation="landscape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ИТОГОВАЯ НМЦК</vt:lpstr>
      <vt:lpstr>'ИТОГОВАЯ НМЦК'!__xlnm_Print_Area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Оксана Викторовна</dc:creator>
  <cp:lastModifiedBy>Саввова Светлана Валерьевна</cp:lastModifiedBy>
  <cp:lastPrinted>2023-02-03T05:49:23Z</cp:lastPrinted>
  <dcterms:created xsi:type="dcterms:W3CDTF">2023-02-03T05:46:40Z</dcterms:created>
  <dcterms:modified xsi:type="dcterms:W3CDTF">2026-06-03T07:22:39Z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