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Воронцова\Desktop\Мои документы\Закупки-котировки\Закупки 2026\Мед-ты не ЖНВЛП август 2026 — копия\"/>
    </mc:Choice>
  </mc:AlternateContent>
  <xr:revisionPtr revIDLastSave="0" documentId="13_ncr:1_{8F9AA095-8A1E-48BC-BDCD-312585654D72}" xr6:coauthVersionLast="47" xr6:coauthVersionMax="47" xr10:uidLastSave="{00000000-0000-0000-0000-000000000000}"/>
  <bookViews>
    <workbookView xWindow="0" yWindow="1095" windowWidth="28800" windowHeight="14505" xr2:uid="{00000000-000D-0000-FFFF-FFFF00000000}"/>
  </bookViews>
  <sheets>
    <sheet name="не ЖНВЛП (2)" sheetId="2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1" i="2" l="1"/>
  <c r="K20" i="2"/>
  <c r="K19" i="2"/>
  <c r="K18" i="2"/>
  <c r="K17" i="2"/>
  <c r="K16" i="2"/>
  <c r="K15" i="2"/>
  <c r="K14" i="2"/>
  <c r="K13" i="2"/>
  <c r="K12" i="2"/>
  <c r="K11" i="2"/>
  <c r="J21" i="2"/>
  <c r="J20" i="2"/>
  <c r="J19" i="2"/>
  <c r="J18" i="2"/>
  <c r="J17" i="2"/>
  <c r="J16" i="2"/>
  <c r="J15" i="2"/>
  <c r="J14" i="2"/>
  <c r="J13" i="2"/>
  <c r="J12" i="2"/>
  <c r="J11" i="2"/>
  <c r="J10" i="2"/>
  <c r="K10" i="2" s="1"/>
  <c r="O22" i="2" l="1"/>
  <c r="J9" i="2" l="1"/>
  <c r="K9" i="2" s="1"/>
  <c r="K22" i="2" l="1"/>
</calcChain>
</file>

<file path=xl/sharedStrings.xml><?xml version="1.0" encoding="utf-8"?>
<sst xmlns="http://schemas.openxmlformats.org/spreadsheetml/2006/main" count="104" uniqueCount="79">
  <si>
    <t>Приложение 2</t>
  </si>
  <si>
    <t>Обоснование начальной (максимальной) цены контракта</t>
  </si>
  <si>
    <t xml:space="preserve">по  закупке лекарственных препаратов для медицинского применения </t>
  </si>
  <si>
    <t>№ п/п</t>
  </si>
  <si>
    <t>Наименование</t>
  </si>
  <si>
    <t>МНН</t>
  </si>
  <si>
    <t>Лекарственная форма</t>
  </si>
  <si>
    <t>КОЛ-ВО</t>
  </si>
  <si>
    <t>Ед. изм.</t>
  </si>
  <si>
    <t>Цена за ед.</t>
  </si>
  <si>
    <t>Ср.ед.</t>
  </si>
  <si>
    <t>Ср.сумма</t>
  </si>
  <si>
    <t>кол-во</t>
  </si>
  <si>
    <t>цена</t>
  </si>
  <si>
    <t>ОКПД</t>
  </si>
  <si>
    <t>Ст. медсестра</t>
  </si>
  <si>
    <t xml:space="preserve">О.М.Воронцова </t>
  </si>
  <si>
    <t>упак</t>
  </si>
  <si>
    <t>Коэффициент вариации не превышает 32 %. Коммерческие предложения прилагаются.</t>
  </si>
  <si>
    <t>шт</t>
  </si>
  <si>
    <t>мл</t>
  </si>
  <si>
    <t>г</t>
  </si>
  <si>
    <t>Терафлю</t>
  </si>
  <si>
    <t>Парацетамол + Фенилэфрин + Фенирамин</t>
  </si>
  <si>
    <t>пор. д/р-ра д/приема внутрь лесн. ягод. 11,5г №10 пак.</t>
  </si>
  <si>
    <t>21.20.10.232-000033-1-00013</t>
  </si>
  <si>
    <t>ООО "Лада-доктор" КП № 280726163522 от 28.07.2026</t>
  </si>
  <si>
    <t xml:space="preserve">ООО "ТД-Фарм" КП № ТДУС-018070 от 28.07.2026 </t>
  </si>
  <si>
    <t>ООО "Дельтафарм"КП № 3522281607 от 28.07.2026</t>
  </si>
  <si>
    <t>Гастал</t>
  </si>
  <si>
    <t>Алюминия гидроксид-магния карбонат+Магния гидроксид</t>
  </si>
  <si>
    <t>Табл. д/рассасыв.бл.№ 30</t>
  </si>
  <si>
    <t>Камфора+Хлоробутанол+Эвкалипта прутовидного листьев масло+Левоментол</t>
  </si>
  <si>
    <t>Каметон</t>
  </si>
  <si>
    <t>аэрозоль для местн. прим. 30г №1</t>
  </si>
  <si>
    <t>Энтеросгель</t>
  </si>
  <si>
    <t>Полиметилсилоксана полигидрат</t>
  </si>
  <si>
    <t>паста для приема внутрь 225 г №1</t>
  </si>
  <si>
    <t>Гемицеллюлаза 50 мг , желчи бычей  экстракт сухой25 мг, панкреатин 192-220</t>
  </si>
  <si>
    <t>Фестал</t>
  </si>
  <si>
    <t>Нифуроксазид</t>
  </si>
  <si>
    <t>Экофурил</t>
  </si>
  <si>
    <t>Капсулы 200 мг № 30</t>
  </si>
  <si>
    <t>Метамизол натрия+Питофенон+Фенпивериния бромид</t>
  </si>
  <si>
    <t xml:space="preserve">Раствор для в/в и  в/м введ. 500мг/мл+2мг/мл+0,02мг/мл 5мл №10 амп. </t>
  </si>
  <si>
    <t>Спазматен</t>
  </si>
  <si>
    <t>Нитрофурал</t>
  </si>
  <si>
    <t>Фурацилин</t>
  </si>
  <si>
    <t>табл. шип.для р-ра для местн. прим. 20мг №10</t>
  </si>
  <si>
    <t>Эналаприлат</t>
  </si>
  <si>
    <t>Энап Р</t>
  </si>
  <si>
    <t>Никетамид</t>
  </si>
  <si>
    <t>Кордиамин</t>
  </si>
  <si>
    <t>р-р д/ин. 250мг/мл 1мл №10</t>
  </si>
  <si>
    <t>Бендазол+Метамизол натрия+Папаверин+Фенобарбитал</t>
  </si>
  <si>
    <t>Андипал</t>
  </si>
  <si>
    <t>табл. №10</t>
  </si>
  <si>
    <t>Троксерутин</t>
  </si>
  <si>
    <t>Гепарин натрия+Бензакоин+Бензилникотинат</t>
  </si>
  <si>
    <t>Гепариновая</t>
  </si>
  <si>
    <t xml:space="preserve">Мазь для наружного применения  25 г - тубы алюминиевые (1) </t>
  </si>
  <si>
    <t>Троксевазин</t>
  </si>
  <si>
    <t>гель д/наружн.прим.2% туб.ламинат. 40 г № 1</t>
  </si>
  <si>
    <t>Начальник СМП                                                 В.В. Белинский</t>
  </si>
  <si>
    <t>Раствор для вв/в введ.1,25 мг/мл амп.1 мл №5</t>
  </si>
  <si>
    <t>21.20.10.116-000003-1-00110</t>
  </si>
  <si>
    <t>21.20.10.232-000021-1-00134</t>
  </si>
  <si>
    <t>21.20.10.116-000006-1-00107</t>
  </si>
  <si>
    <t>21.20.10.253-000081-1-00003</t>
  </si>
  <si>
    <t>21.20.10.112-000041-1-00067</t>
  </si>
  <si>
    <t>21.20.10.232-000016-1-00143</t>
  </si>
  <si>
    <t>21.20.10.259-000001-1-00022</t>
  </si>
  <si>
    <t>21.20.10.145-000005-1-00025</t>
  </si>
  <si>
    <t>21.20.10.148-000040-1-00247</t>
  </si>
  <si>
    <t>21.20.10.158-0000007-1-00032</t>
  </si>
  <si>
    <t>21.20.10.118-000017-1-00034</t>
  </si>
  <si>
    <t>21.20.10.145-000028-1-00055</t>
  </si>
  <si>
    <t>Таблетки кишечнораствор.№ 40</t>
  </si>
  <si>
    <r>
      <t>Расчет начальной (максимальной) цены контракта произведен как среднее  арифметическое стоимостей  3-х коммерческих предложений от возможных поставщиков и составляет</t>
    </r>
    <r>
      <rPr>
        <b/>
        <sz val="12"/>
        <color rgb="FF000000"/>
        <rFont val="Times New Roman"/>
        <family val="1"/>
        <charset val="204"/>
      </rPr>
      <t xml:space="preserve"> 61203,75 руб.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</si>
</sst>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0.00;[Red]0.00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</font>
    <font>
      <sz val="12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0" applyFont="1"/>
    <xf numFmtId="164" fontId="3" fillId="0" borderId="0" xfId="1" applyFont="1" applyFill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2" fontId="2" fillId="0" borderId="0" xfId="0" applyNumberFormat="1" applyFont="1"/>
    <xf numFmtId="0" fontId="2" fillId="0" borderId="0" xfId="0" applyFont="1" applyAlignment="1">
      <alignment horizontal="center"/>
    </xf>
    <xf numFmtId="165" fontId="2" fillId="0" borderId="0" xfId="0" applyNumberFormat="1" applyFont="1" applyAlignment="1">
      <alignment horizontal="center"/>
    </xf>
    <xf numFmtId="164" fontId="3" fillId="0" borderId="0" xfId="1" applyFont="1" applyFill="1" applyAlignment="1">
      <alignment vertical="center" wrapText="1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164" fontId="4" fillId="0" borderId="1" xfId="1" applyFont="1" applyFill="1" applyBorder="1" applyAlignment="1">
      <alignment horizontal="center" vertical="center" wrapText="1"/>
    </xf>
    <xf numFmtId="164" fontId="4" fillId="0" borderId="2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/>
    <xf numFmtId="0" fontId="2" fillId="0" borderId="1" xfId="0" applyFont="1" applyBorder="1"/>
    <xf numFmtId="0" fontId="5" fillId="0" borderId="3" xfId="0" applyFont="1" applyBorder="1"/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65" fontId="5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/>
    <xf numFmtId="0" fontId="6" fillId="0" borderId="1" xfId="0" applyFont="1" applyBorder="1" applyAlignment="1">
      <alignment horizontal="center" vertical="center" wrapText="1"/>
    </xf>
    <xf numFmtId="4" fontId="0" fillId="0" borderId="0" xfId="0" applyNumberFormat="1"/>
    <xf numFmtId="4" fontId="7" fillId="0" borderId="0" xfId="0" applyNumberFormat="1" applyFont="1"/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2" fontId="0" fillId="0" borderId="0" xfId="0" applyNumberFormat="1"/>
    <xf numFmtId="0" fontId="3" fillId="0" borderId="0" xfId="0" applyFont="1"/>
    <xf numFmtId="4" fontId="3" fillId="0" borderId="0" xfId="0" applyNumberFormat="1" applyFont="1"/>
    <xf numFmtId="0" fontId="8" fillId="0" borderId="4" xfId="0" applyFont="1" applyBorder="1" applyAlignment="1">
      <alignment vertical="center" wrapText="1"/>
    </xf>
    <xf numFmtId="2" fontId="9" fillId="0" borderId="4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2" fontId="11" fillId="0" borderId="4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top" wrapText="1"/>
    </xf>
    <xf numFmtId="2" fontId="14" fillId="0" borderId="0" xfId="0" applyNumberFormat="1" applyFont="1"/>
    <xf numFmtId="0" fontId="15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top" wrapText="1"/>
    </xf>
    <xf numFmtId="0" fontId="15" fillId="0" borderId="8" xfId="0" applyFont="1" applyBorder="1" applyAlignment="1">
      <alignment vertical="top" wrapText="1"/>
    </xf>
    <xf numFmtId="0" fontId="8" fillId="0" borderId="5" xfId="0" applyFont="1" applyBorder="1" applyAlignment="1">
      <alignment vertical="center" wrapText="1"/>
    </xf>
    <xf numFmtId="0" fontId="15" fillId="0" borderId="4" xfId="0" applyFont="1" applyBorder="1" applyAlignment="1">
      <alignment vertical="top" wrapText="1"/>
    </xf>
    <xf numFmtId="0" fontId="8" fillId="0" borderId="4" xfId="0" applyFont="1" applyBorder="1" applyAlignment="1">
      <alignment horizontal="left" vertical="top" wrapText="1"/>
    </xf>
    <xf numFmtId="0" fontId="15" fillId="0" borderId="10" xfId="0" applyFont="1" applyBorder="1" applyAlignment="1">
      <alignment vertical="center" wrapText="1"/>
    </xf>
    <xf numFmtId="0" fontId="3" fillId="0" borderId="4" xfId="0" applyFont="1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0" fontId="15" fillId="0" borderId="8" xfId="0" applyFont="1" applyBorder="1" applyAlignment="1">
      <alignment vertical="center" wrapText="1"/>
    </xf>
    <xf numFmtId="0" fontId="3" fillId="0" borderId="10" xfId="0" applyFont="1" applyBorder="1" applyAlignment="1">
      <alignment horizontal="left" vertical="center"/>
    </xf>
    <xf numFmtId="0" fontId="8" fillId="0" borderId="8" xfId="0" applyFont="1" applyBorder="1" applyAlignment="1">
      <alignment vertical="top" wrapText="1"/>
    </xf>
    <xf numFmtId="0" fontId="11" fillId="0" borderId="0" xfId="0" applyFont="1"/>
    <xf numFmtId="2" fontId="2" fillId="0" borderId="4" xfId="0" applyNumberFormat="1" applyFont="1" applyBorder="1" applyAlignment="1">
      <alignment horizontal="center" vertical="center"/>
    </xf>
    <xf numFmtId="0" fontId="17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10" fillId="0" borderId="0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6" fillId="0" borderId="14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8" fillId="0" borderId="0" xfId="0" applyFont="1" applyAlignment="1">
      <alignment horizontal="center" vertical="top" wrapText="1"/>
    </xf>
    <xf numFmtId="4" fontId="7" fillId="0" borderId="0" xfId="0" applyNumberFormat="1" applyFont="1" applyAlignment="1">
      <alignment horizontal="center"/>
    </xf>
    <xf numFmtId="0" fontId="4" fillId="0" borderId="0" xfId="0" applyFont="1" applyAlignment="1">
      <alignment horizontal="right" vertical="top" wrapText="1"/>
    </xf>
    <xf numFmtId="164" fontId="4" fillId="0" borderId="0" xfId="1" applyFont="1" applyFill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14407A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Q31"/>
  <sheetViews>
    <sheetView tabSelected="1" topLeftCell="A16" workbookViewId="0">
      <selection activeCell="B25" sqref="B25:P25"/>
    </sheetView>
  </sheetViews>
  <sheetFormatPr defaultRowHeight="15" x14ac:dyDescent="0.25"/>
  <cols>
    <col min="1" max="1" width="7.7109375" customWidth="1"/>
    <col min="2" max="3" width="25.7109375" customWidth="1"/>
    <col min="4" max="4" width="34.7109375" customWidth="1"/>
    <col min="5" max="5" width="8.7109375" customWidth="1"/>
    <col min="6" max="6" width="8.28515625" customWidth="1"/>
    <col min="7" max="7" width="14.42578125" style="23" customWidth="1"/>
    <col min="8" max="8" width="16.5703125" style="23" customWidth="1"/>
    <col min="9" max="9" width="17.7109375" style="23" customWidth="1"/>
    <col min="10" max="10" width="10.85546875" style="24" customWidth="1"/>
    <col min="11" max="11" width="11.7109375" style="23" customWidth="1"/>
    <col min="12" max="13" width="9.140625" style="25"/>
    <col min="14" max="14" width="9.140625" style="26"/>
    <col min="15" max="15" width="10.42578125" style="27" customWidth="1"/>
    <col min="16" max="16" width="17.42578125" customWidth="1"/>
  </cols>
  <sheetData>
    <row r="3" spans="1:17" s="1" customFormat="1" ht="15.75" customHeight="1" x14ac:dyDescent="0.25">
      <c r="E3" s="2"/>
      <c r="F3" s="2"/>
      <c r="G3" s="2"/>
      <c r="H3" s="2"/>
      <c r="I3" s="3"/>
      <c r="J3" s="71" t="s">
        <v>0</v>
      </c>
      <c r="K3" s="71"/>
      <c r="L3" s="71"/>
      <c r="M3" s="71"/>
      <c r="N3" s="71"/>
      <c r="O3" s="4"/>
    </row>
    <row r="4" spans="1:17" s="1" customFormat="1" ht="15" customHeight="1" x14ac:dyDescent="0.25">
      <c r="C4" s="72" t="s">
        <v>1</v>
      </c>
      <c r="D4" s="72"/>
      <c r="E4" s="72"/>
      <c r="F4" s="72"/>
      <c r="G4" s="72"/>
      <c r="H4" s="72"/>
      <c r="I4" s="72"/>
      <c r="J4" s="72"/>
      <c r="K4" s="72"/>
      <c r="L4" s="72"/>
      <c r="M4" s="5"/>
      <c r="N4" s="6"/>
      <c r="O4" s="4"/>
    </row>
    <row r="5" spans="1:17" s="1" customFormat="1" ht="15" customHeight="1" x14ac:dyDescent="0.25">
      <c r="C5" s="72" t="s">
        <v>2</v>
      </c>
      <c r="D5" s="72"/>
      <c r="E5" s="72"/>
      <c r="F5" s="72"/>
      <c r="G5" s="72"/>
      <c r="H5" s="72"/>
      <c r="I5" s="72"/>
      <c r="J5" s="72"/>
      <c r="K5" s="72"/>
      <c r="L5" s="72"/>
      <c r="M5" s="5"/>
      <c r="N5" s="6"/>
      <c r="O5" s="4"/>
    </row>
    <row r="6" spans="1:17" s="1" customFormat="1" ht="15.75" x14ac:dyDescent="0.25">
      <c r="E6" s="2"/>
      <c r="F6" s="2"/>
      <c r="G6" s="2"/>
      <c r="H6" s="2"/>
      <c r="I6" s="7"/>
      <c r="J6" s="7"/>
      <c r="K6" s="7"/>
      <c r="L6" s="5"/>
      <c r="M6" s="5"/>
      <c r="N6" s="6"/>
      <c r="O6" s="4"/>
    </row>
    <row r="7" spans="1:17" s="1" customFormat="1" ht="101.25" customHeight="1" x14ac:dyDescent="0.25">
      <c r="A7" s="8"/>
      <c r="B7" s="8"/>
      <c r="C7" s="8"/>
      <c r="D7" s="9"/>
      <c r="E7" s="10"/>
      <c r="F7" s="11"/>
      <c r="G7" s="39" t="s">
        <v>27</v>
      </c>
      <c r="H7" s="10" t="s">
        <v>26</v>
      </c>
      <c r="I7" s="10" t="s">
        <v>28</v>
      </c>
      <c r="J7" s="10"/>
      <c r="K7" s="10"/>
      <c r="L7" s="12"/>
      <c r="M7" s="12"/>
      <c r="N7" s="13"/>
      <c r="O7" s="14"/>
      <c r="P7" s="15"/>
    </row>
    <row r="8" spans="1:17" s="1" customFormat="1" ht="30" customHeight="1" thickBot="1" x14ac:dyDescent="0.3">
      <c r="A8" s="16" t="s">
        <v>3</v>
      </c>
      <c r="B8" s="17" t="s">
        <v>4</v>
      </c>
      <c r="C8" s="17" t="s">
        <v>5</v>
      </c>
      <c r="D8" s="17" t="s">
        <v>6</v>
      </c>
      <c r="E8" s="17" t="s">
        <v>7</v>
      </c>
      <c r="F8" s="17" t="s">
        <v>8</v>
      </c>
      <c r="G8" s="18" t="s">
        <v>9</v>
      </c>
      <c r="H8" s="18" t="s">
        <v>9</v>
      </c>
      <c r="I8" s="18" t="s">
        <v>9</v>
      </c>
      <c r="J8" s="19" t="s">
        <v>10</v>
      </c>
      <c r="K8" s="17" t="s">
        <v>11</v>
      </c>
      <c r="L8" s="17" t="s">
        <v>12</v>
      </c>
      <c r="M8" s="17" t="s">
        <v>8</v>
      </c>
      <c r="N8" s="20" t="s">
        <v>13</v>
      </c>
      <c r="O8" s="21"/>
      <c r="P8" s="22" t="s">
        <v>14</v>
      </c>
    </row>
    <row r="9" spans="1:17" ht="45.75" customHeight="1" thickBot="1" x14ac:dyDescent="0.3">
      <c r="A9" s="34">
        <v>1</v>
      </c>
      <c r="B9" s="30" t="s">
        <v>22</v>
      </c>
      <c r="C9" s="30" t="s">
        <v>23</v>
      </c>
      <c r="D9" s="38" t="s">
        <v>24</v>
      </c>
      <c r="E9" s="42">
        <v>10</v>
      </c>
      <c r="F9" s="40" t="s">
        <v>17</v>
      </c>
      <c r="G9" s="35">
        <v>974.4</v>
      </c>
      <c r="H9" s="31">
        <v>1024.0899999999999</v>
      </c>
      <c r="I9" s="35">
        <v>996.62</v>
      </c>
      <c r="J9" s="32">
        <f t="shared" ref="J9:J21" si="0">ROUND(AVERAGE(G9,H9,I9),2)</f>
        <v>998.37</v>
      </c>
      <c r="K9" s="36">
        <f t="shared" ref="K9:K21" si="1">PRODUCT(E9,J9)</f>
        <v>9983.7000000000007</v>
      </c>
      <c r="L9" s="37">
        <v>1150</v>
      </c>
      <c r="M9" s="42" t="s">
        <v>21</v>
      </c>
      <c r="N9" s="33">
        <v>8.68</v>
      </c>
      <c r="O9" s="41">
        <v>9982</v>
      </c>
      <c r="P9" s="64" t="s">
        <v>25</v>
      </c>
      <c r="Q9" s="67"/>
    </row>
    <row r="10" spans="1:17" ht="63.75" thickBot="1" x14ac:dyDescent="0.3">
      <c r="A10" s="34">
        <v>2</v>
      </c>
      <c r="B10" s="30" t="s">
        <v>29</v>
      </c>
      <c r="C10" s="30" t="s">
        <v>30</v>
      </c>
      <c r="D10" s="38" t="s">
        <v>31</v>
      </c>
      <c r="E10" s="42">
        <v>10</v>
      </c>
      <c r="F10" s="40" t="s">
        <v>17</v>
      </c>
      <c r="G10" s="35">
        <v>664.5</v>
      </c>
      <c r="H10" s="31">
        <v>703.97</v>
      </c>
      <c r="I10" s="35">
        <v>680.98</v>
      </c>
      <c r="J10" s="32">
        <f t="shared" si="0"/>
        <v>683.15</v>
      </c>
      <c r="K10" s="36">
        <f t="shared" si="1"/>
        <v>6831.5</v>
      </c>
      <c r="L10" s="37">
        <v>300</v>
      </c>
      <c r="M10" s="42" t="s">
        <v>19</v>
      </c>
      <c r="N10" s="33">
        <v>22.77</v>
      </c>
      <c r="O10" s="41">
        <v>6831</v>
      </c>
      <c r="P10" s="62" t="s">
        <v>69</v>
      </c>
    </row>
    <row r="11" spans="1:17" ht="60.75" thickBot="1" x14ac:dyDescent="0.3">
      <c r="A11" s="34">
        <v>3</v>
      </c>
      <c r="B11" s="30" t="s">
        <v>33</v>
      </c>
      <c r="C11" s="46" t="s">
        <v>32</v>
      </c>
      <c r="D11" s="47" t="s">
        <v>34</v>
      </c>
      <c r="E11" s="42">
        <v>15</v>
      </c>
      <c r="F11" s="40" t="s">
        <v>17</v>
      </c>
      <c r="G11" s="35">
        <v>171</v>
      </c>
      <c r="H11" s="31">
        <v>179.87</v>
      </c>
      <c r="I11" s="35">
        <v>175.12</v>
      </c>
      <c r="J11" s="32">
        <f t="shared" si="0"/>
        <v>175.33</v>
      </c>
      <c r="K11" s="36">
        <f t="shared" si="1"/>
        <v>2629.9500000000003</v>
      </c>
      <c r="L11" s="37">
        <v>450</v>
      </c>
      <c r="M11" s="42" t="s">
        <v>21</v>
      </c>
      <c r="N11" s="33">
        <v>5.84</v>
      </c>
      <c r="O11" s="41">
        <v>2628</v>
      </c>
      <c r="P11" s="66" t="s">
        <v>68</v>
      </c>
      <c r="Q11" s="65"/>
    </row>
    <row r="12" spans="1:17" ht="32.25" thickBot="1" x14ac:dyDescent="0.3">
      <c r="A12" s="34">
        <v>4</v>
      </c>
      <c r="B12" s="30" t="s">
        <v>35</v>
      </c>
      <c r="C12" s="30" t="s">
        <v>36</v>
      </c>
      <c r="D12" s="38" t="s">
        <v>37</v>
      </c>
      <c r="E12" s="42">
        <v>5</v>
      </c>
      <c r="F12" s="40" t="s">
        <v>17</v>
      </c>
      <c r="G12" s="35">
        <v>877.5</v>
      </c>
      <c r="H12" s="31">
        <v>914.36</v>
      </c>
      <c r="I12" s="35">
        <v>900.58</v>
      </c>
      <c r="J12" s="32">
        <f t="shared" si="0"/>
        <v>897.48</v>
      </c>
      <c r="K12" s="36">
        <f t="shared" si="1"/>
        <v>4487.3999999999996</v>
      </c>
      <c r="L12" s="37">
        <v>1125</v>
      </c>
      <c r="M12" s="42" t="s">
        <v>21</v>
      </c>
      <c r="N12" s="33">
        <v>3.99</v>
      </c>
      <c r="O12" s="41">
        <v>4488.75</v>
      </c>
      <c r="P12" s="62" t="s">
        <v>67</v>
      </c>
    </row>
    <row r="13" spans="1:17" ht="60.75" thickBot="1" x14ac:dyDescent="0.3">
      <c r="A13" s="34">
        <v>5</v>
      </c>
      <c r="B13" s="30" t="s">
        <v>39</v>
      </c>
      <c r="C13" s="48" t="s">
        <v>38</v>
      </c>
      <c r="D13" s="49" t="s">
        <v>77</v>
      </c>
      <c r="E13" s="42">
        <v>10</v>
      </c>
      <c r="F13" s="40" t="s">
        <v>17</v>
      </c>
      <c r="G13" s="35">
        <v>560</v>
      </c>
      <c r="H13" s="31">
        <v>587.33000000000004</v>
      </c>
      <c r="I13" s="35">
        <v>572.66</v>
      </c>
      <c r="J13" s="32">
        <f t="shared" si="0"/>
        <v>573.33000000000004</v>
      </c>
      <c r="K13" s="36">
        <f t="shared" si="1"/>
        <v>5733.3</v>
      </c>
      <c r="L13" s="37">
        <v>400</v>
      </c>
      <c r="M13" s="42" t="s">
        <v>19</v>
      </c>
      <c r="N13" s="33">
        <v>14.33</v>
      </c>
      <c r="O13" s="41">
        <v>5732</v>
      </c>
      <c r="P13" s="62" t="s">
        <v>75</v>
      </c>
      <c r="Q13" s="59"/>
    </row>
    <row r="14" spans="1:17" ht="30.75" thickBot="1" x14ac:dyDescent="0.3">
      <c r="A14" s="34">
        <v>6</v>
      </c>
      <c r="B14" s="30" t="s">
        <v>41</v>
      </c>
      <c r="C14" s="30" t="s">
        <v>40</v>
      </c>
      <c r="D14" s="50" t="s">
        <v>42</v>
      </c>
      <c r="E14" s="42">
        <v>10</v>
      </c>
      <c r="F14" s="40" t="s">
        <v>17</v>
      </c>
      <c r="G14" s="35">
        <v>732.9</v>
      </c>
      <c r="H14" s="31">
        <v>763.68</v>
      </c>
      <c r="I14" s="35">
        <v>753.64</v>
      </c>
      <c r="J14" s="32">
        <f t="shared" si="0"/>
        <v>750.07</v>
      </c>
      <c r="K14" s="36">
        <f t="shared" si="1"/>
        <v>7500.7000000000007</v>
      </c>
      <c r="L14" s="37">
        <v>300</v>
      </c>
      <c r="M14" s="42" t="s">
        <v>19</v>
      </c>
      <c r="N14" s="60">
        <v>25</v>
      </c>
      <c r="O14" s="41">
        <v>7500</v>
      </c>
      <c r="P14" s="63" t="s">
        <v>65</v>
      </c>
      <c r="Q14" s="68"/>
    </row>
    <row r="15" spans="1:17" ht="48" thickBot="1" x14ac:dyDescent="0.3">
      <c r="A15" s="34">
        <v>7</v>
      </c>
      <c r="B15" s="30" t="s">
        <v>45</v>
      </c>
      <c r="C15" s="51" t="s">
        <v>43</v>
      </c>
      <c r="D15" s="52" t="s">
        <v>44</v>
      </c>
      <c r="E15" s="42">
        <v>10</v>
      </c>
      <c r="F15" s="40" t="s">
        <v>17</v>
      </c>
      <c r="G15" s="35">
        <v>310</v>
      </c>
      <c r="H15" s="31">
        <v>325.27999999999997</v>
      </c>
      <c r="I15" s="35">
        <v>318.83999999999997</v>
      </c>
      <c r="J15" s="32">
        <f t="shared" si="0"/>
        <v>318.04000000000002</v>
      </c>
      <c r="K15" s="36">
        <f t="shared" si="1"/>
        <v>3180.4</v>
      </c>
      <c r="L15" s="37">
        <v>500</v>
      </c>
      <c r="M15" s="42" t="s">
        <v>20</v>
      </c>
      <c r="N15" s="33">
        <v>6.36</v>
      </c>
      <c r="O15" s="41">
        <v>3180</v>
      </c>
      <c r="P15" s="62" t="s">
        <v>66</v>
      </c>
    </row>
    <row r="16" spans="1:17" ht="32.25" thickBot="1" x14ac:dyDescent="0.3">
      <c r="A16" s="34">
        <v>8</v>
      </c>
      <c r="B16" s="30" t="s">
        <v>50</v>
      </c>
      <c r="C16" s="51" t="s">
        <v>49</v>
      </c>
      <c r="D16" s="50" t="s">
        <v>64</v>
      </c>
      <c r="E16" s="42">
        <v>10</v>
      </c>
      <c r="F16" s="40" t="s">
        <v>17</v>
      </c>
      <c r="G16" s="35">
        <v>965</v>
      </c>
      <c r="H16" s="31">
        <v>1015.37</v>
      </c>
      <c r="I16" s="35">
        <v>985.84</v>
      </c>
      <c r="J16" s="32">
        <f t="shared" si="0"/>
        <v>988.74</v>
      </c>
      <c r="K16" s="36">
        <f t="shared" si="1"/>
        <v>9887.4</v>
      </c>
      <c r="L16" s="37">
        <v>50</v>
      </c>
      <c r="M16" s="42" t="s">
        <v>20</v>
      </c>
      <c r="N16" s="33">
        <v>197.75</v>
      </c>
      <c r="O16" s="41">
        <v>9887.5</v>
      </c>
      <c r="P16" s="43" t="s">
        <v>73</v>
      </c>
    </row>
    <row r="17" spans="1:16" ht="32.25" thickBot="1" x14ac:dyDescent="0.3">
      <c r="A17" s="34">
        <v>9</v>
      </c>
      <c r="B17" s="54" t="s">
        <v>47</v>
      </c>
      <c r="C17" s="55" t="s">
        <v>46</v>
      </c>
      <c r="D17" s="52" t="s">
        <v>48</v>
      </c>
      <c r="E17" s="42">
        <v>10</v>
      </c>
      <c r="F17" s="40" t="s">
        <v>17</v>
      </c>
      <c r="G17" s="35">
        <v>78</v>
      </c>
      <c r="H17" s="31">
        <v>82.23</v>
      </c>
      <c r="I17" s="35">
        <v>80.010000000000005</v>
      </c>
      <c r="J17" s="32">
        <f t="shared" si="0"/>
        <v>80.08</v>
      </c>
      <c r="K17" s="36">
        <f t="shared" si="1"/>
        <v>800.8</v>
      </c>
      <c r="L17" s="37">
        <v>100</v>
      </c>
      <c r="M17" s="42" t="s">
        <v>19</v>
      </c>
      <c r="N17" s="33">
        <v>8.01</v>
      </c>
      <c r="O17" s="41">
        <v>801</v>
      </c>
      <c r="P17" s="43" t="s">
        <v>74</v>
      </c>
    </row>
    <row r="18" spans="1:16" ht="45.75" thickBot="1" x14ac:dyDescent="0.3">
      <c r="A18" s="34">
        <v>10</v>
      </c>
      <c r="B18" s="30" t="s">
        <v>55</v>
      </c>
      <c r="C18" s="53" t="s">
        <v>54</v>
      </c>
      <c r="D18" s="56" t="s">
        <v>56</v>
      </c>
      <c r="E18" s="42">
        <v>50</v>
      </c>
      <c r="F18" s="40" t="s">
        <v>17</v>
      </c>
      <c r="G18" s="35">
        <v>32</v>
      </c>
      <c r="H18" s="31">
        <v>33.4</v>
      </c>
      <c r="I18" s="35">
        <v>32.71</v>
      </c>
      <c r="J18" s="32">
        <f t="shared" si="0"/>
        <v>32.700000000000003</v>
      </c>
      <c r="K18" s="36">
        <f t="shared" si="1"/>
        <v>1635.0000000000002</v>
      </c>
      <c r="L18" s="37">
        <v>500</v>
      </c>
      <c r="M18" s="42" t="s">
        <v>19</v>
      </c>
      <c r="N18" s="33">
        <v>3.27</v>
      </c>
      <c r="O18" s="41">
        <v>1635</v>
      </c>
      <c r="P18" s="62" t="s">
        <v>70</v>
      </c>
    </row>
    <row r="19" spans="1:16" ht="30.75" thickBot="1" x14ac:dyDescent="0.3">
      <c r="A19" s="34">
        <v>11</v>
      </c>
      <c r="B19" s="51" t="s">
        <v>51</v>
      </c>
      <c r="C19" s="48" t="s">
        <v>52</v>
      </c>
      <c r="D19" s="52" t="s">
        <v>53</v>
      </c>
      <c r="E19" s="42">
        <v>10</v>
      </c>
      <c r="F19" s="40" t="s">
        <v>17</v>
      </c>
      <c r="G19" s="35">
        <v>178.2</v>
      </c>
      <c r="H19" s="31">
        <v>188.02</v>
      </c>
      <c r="I19" s="35">
        <v>182.78</v>
      </c>
      <c r="J19" s="32">
        <f t="shared" si="0"/>
        <v>183</v>
      </c>
      <c r="K19" s="36">
        <f t="shared" si="1"/>
        <v>1830</v>
      </c>
      <c r="L19" s="37">
        <v>100</v>
      </c>
      <c r="M19" s="42" t="s">
        <v>20</v>
      </c>
      <c r="N19" s="33">
        <v>18.3</v>
      </c>
      <c r="O19" s="41">
        <v>1830</v>
      </c>
      <c r="P19" s="62" t="s">
        <v>71</v>
      </c>
    </row>
    <row r="20" spans="1:16" ht="48" thickBot="1" x14ac:dyDescent="0.3">
      <c r="A20" s="34">
        <v>12</v>
      </c>
      <c r="B20" s="57" t="s">
        <v>59</v>
      </c>
      <c r="C20" s="58" t="s">
        <v>58</v>
      </c>
      <c r="D20" s="55" t="s">
        <v>60</v>
      </c>
      <c r="E20" s="42">
        <v>10</v>
      </c>
      <c r="F20" s="40" t="s">
        <v>17</v>
      </c>
      <c r="G20" s="35">
        <v>103</v>
      </c>
      <c r="H20" s="31">
        <v>107.45</v>
      </c>
      <c r="I20" s="35">
        <v>105.42</v>
      </c>
      <c r="J20" s="32">
        <f t="shared" si="0"/>
        <v>105.29</v>
      </c>
      <c r="K20" s="36">
        <f t="shared" si="1"/>
        <v>1052.9000000000001</v>
      </c>
      <c r="L20" s="37">
        <v>250</v>
      </c>
      <c r="M20" s="42" t="s">
        <v>21</v>
      </c>
      <c r="N20" s="33">
        <v>4.21</v>
      </c>
      <c r="O20" s="41">
        <v>1052.5</v>
      </c>
      <c r="P20" s="61" t="s">
        <v>76</v>
      </c>
    </row>
    <row r="21" spans="1:16" ht="32.25" thickBot="1" x14ac:dyDescent="0.3">
      <c r="A21" s="34">
        <v>13</v>
      </c>
      <c r="B21" s="57" t="s">
        <v>61</v>
      </c>
      <c r="C21" s="57" t="s">
        <v>57</v>
      </c>
      <c r="D21" s="50" t="s">
        <v>62</v>
      </c>
      <c r="E21" s="42">
        <v>10</v>
      </c>
      <c r="F21" s="40" t="s">
        <v>17</v>
      </c>
      <c r="G21" s="35">
        <v>552</v>
      </c>
      <c r="H21" s="31">
        <v>578.61</v>
      </c>
      <c r="I21" s="35">
        <v>566.41</v>
      </c>
      <c r="J21" s="32">
        <f t="shared" si="0"/>
        <v>565.66999999999996</v>
      </c>
      <c r="K21" s="36">
        <f t="shared" si="1"/>
        <v>5656.7</v>
      </c>
      <c r="L21" s="37">
        <v>400</v>
      </c>
      <c r="M21" s="42" t="s">
        <v>21</v>
      </c>
      <c r="N21" s="33">
        <v>14.14</v>
      </c>
      <c r="O21" s="41">
        <v>5656</v>
      </c>
      <c r="P21" s="43" t="s">
        <v>72</v>
      </c>
    </row>
    <row r="22" spans="1:16" x14ac:dyDescent="0.25">
      <c r="G22" s="23">
        <v>59732.5</v>
      </c>
      <c r="K22" s="23">
        <f>SUM(K9:K21)</f>
        <v>61209.750000000007</v>
      </c>
      <c r="O22" s="45">
        <f>SUM(O9:O21)</f>
        <v>61203.75</v>
      </c>
    </row>
    <row r="23" spans="1:16" ht="15.75" x14ac:dyDescent="0.25"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</row>
    <row r="24" spans="1:16" ht="15.75" x14ac:dyDescent="0.25"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</row>
    <row r="25" spans="1:16" ht="15.75" x14ac:dyDescent="0.25">
      <c r="B25" s="69" t="s">
        <v>78</v>
      </c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</row>
    <row r="26" spans="1:16" ht="15.75" x14ac:dyDescent="0.25">
      <c r="B26" s="69" t="s">
        <v>18</v>
      </c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</row>
    <row r="27" spans="1:16" ht="15.75" x14ac:dyDescent="0.25"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</row>
    <row r="28" spans="1:16" ht="15.75" x14ac:dyDescent="0.25"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</row>
    <row r="29" spans="1:16" ht="15.75" x14ac:dyDescent="0.25">
      <c r="B29" s="44"/>
      <c r="C29" s="44"/>
      <c r="D29" s="69" t="s">
        <v>63</v>
      </c>
      <c r="E29" s="69"/>
      <c r="F29" s="69"/>
      <c r="G29" s="69"/>
      <c r="H29" s="69"/>
      <c r="I29" s="69"/>
      <c r="J29" s="69"/>
      <c r="K29" s="69"/>
      <c r="L29" s="44"/>
      <c r="M29" s="44"/>
      <c r="N29" s="44"/>
    </row>
    <row r="31" spans="1:16" ht="15.75" x14ac:dyDescent="0.25">
      <c r="E31" s="28" t="s">
        <v>15</v>
      </c>
      <c r="F31" s="28"/>
      <c r="G31" s="29"/>
      <c r="H31" s="70" t="s">
        <v>16</v>
      </c>
      <c r="I31" s="70"/>
    </row>
  </sheetData>
  <mergeCells count="10">
    <mergeCell ref="B27:N27"/>
    <mergeCell ref="D29:K29"/>
    <mergeCell ref="H31:I31"/>
    <mergeCell ref="J3:N3"/>
    <mergeCell ref="C4:L4"/>
    <mergeCell ref="C5:L5"/>
    <mergeCell ref="B23:P23"/>
    <mergeCell ref="B24:P24"/>
    <mergeCell ref="B25:P25"/>
    <mergeCell ref="B26:P26"/>
  </mergeCells>
  <pageMargins left="0.70866141732283472" right="0.70866141732283472" top="0.35433070866141736" bottom="0.31496062992125984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 ЖНВЛП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Воронцова</dc:creator>
  <cp:lastModifiedBy>Ольга Воронцова</cp:lastModifiedBy>
  <cp:lastPrinted>2026-04-14T07:19:45Z</cp:lastPrinted>
  <dcterms:created xsi:type="dcterms:W3CDTF">2025-03-27T11:57:12Z</dcterms:created>
  <dcterms:modified xsi:type="dcterms:W3CDTF">2026-07-31T09:46:22Z</dcterms:modified>
</cp:coreProperties>
</file>