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р.ариф.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OLE_LINK1" vbProcedure="false">ср.ариф.!#REF!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<sst xmlns="http://schemas.openxmlformats.org/spreadsheetml/2006/main" count="80" uniqueCount="33">
  <si>
    <t xml:space="preserve">ОБОСНОВАНИЕ ЦЕНЫ КОНТРАКТА
</t>
  </si>
  <si>
    <t xml:space="preserve">Поставка перчаток для нужд ФИЦ ПХФ и МХ РАН</t>
  </si>
  <si>
    <t xml:space="preserve">Цена контракта рассчитана методом сопоставимых рыночных цен (анализа рынка).
</t>
  </si>
  <si>
    <t xml:space="preserve">№ п/п</t>
  </si>
  <si>
    <t xml:space="preserve">Наименование товара, фасовка</t>
  </si>
  <si>
    <t xml:space="preserve">Ед. изм.</t>
  </si>
  <si>
    <t xml:space="preserve">Кол-во</t>
  </si>
  <si>
    <t xml:space="preserve">Источник №1</t>
  </si>
  <si>
    <t xml:space="preserve">Источник №2</t>
  </si>
  <si>
    <t xml:space="preserve">Источник №3</t>
  </si>
  <si>
    <t xml:space="preserve">Источник №4</t>
  </si>
  <si>
    <t xml:space="preserve">Источник №5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</si>
  <si>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</si>
  <si>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</si>
  <si>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</si>
  <si>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</si>
  <si>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</si>
  <si>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Расчет цены контракта</t>
  </si>
  <si>
    <t xml:space="preserve">*Цена за ед. товара</t>
  </si>
  <si>
    <t xml:space="preserve">*Расчет цены контракта</t>
  </si>
  <si>
    <t xml:space="preserve">Цена за ед.изм.</t>
  </si>
  <si>
    <t xml:space="preserve">РК</t>
  </si>
  <si>
    <t xml:space="preserve">%</t>
  </si>
  <si>
    <t xml:space="preserve">РК с %</t>
  </si>
  <si>
    <t xml:space="preserve">Перчатки КЩС</t>
  </si>
  <si>
    <t xml:space="preserve">пар</t>
  </si>
  <si>
    <t xml:space="preserve">Перчатки КЩС </t>
  </si>
  <si>
    <t xml:space="preserve">Перчатки медицинские смотровые /процедурные нитриловые , неопудренные, нестерильные </t>
  </si>
  <si>
    <t xml:space="preserve">ИТОГО:</t>
  </si>
  <si>
    <t xml:space="preserve"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</si>
  <si>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 xml:space="preserve">В результате проведенного расчета цена контракта составит  578621 руб  25  коп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</si>
  <si>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 val="single"/>
        <sz val="11"/>
        <rFont val="Times New Roman"/>
        <family val="1"/>
        <charset val="204"/>
      </rPr>
      <t xml:space="preserve">____________</t>
    </r>
    <r>
      <rPr>
        <sz val="11"/>
        <rFont val="Times New Roman"/>
        <family val="1"/>
        <charset val="204"/>
      </rPr>
      <t xml:space="preserve">__  Голосов Е.В.</t>
    </r>
  </si>
  <si>
    <t xml:space="preserve">                    (должность)                                         подписано ЭЦП                (расшифровка подписи)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</si>
</sst>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0.00"/>
    <numFmt numFmtId="167" formatCode="General"/>
    <numFmt numFmtId="168" formatCode="dd/mm/yyyy"/>
  </numFmts>
  <fonts count="2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333399"/>
      <name val="Calibri"/>
      <family val="2"/>
      <charset val="204"/>
    </font>
    <font>
      <b val="true"/>
      <sz val="13"/>
      <color rgb="FF333399"/>
      <name val="Calibri"/>
      <family val="2"/>
      <charset val="204"/>
    </font>
    <font>
      <b val="true"/>
      <sz val="11"/>
      <color rgb="FF333399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1"/>
      <name val="Times New Roman"/>
      <family val="1"/>
      <charset val="204"/>
    </font>
    <font>
      <u val="single"/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1" applyFont="true" applyBorder="true" applyAlignment="true" applyProtection="false">
      <alignment horizontal="general" vertical="bottom" textRotation="0" wrapText="false" indent="0" shrinkToFit="false"/>
    </xf>
    <xf numFmtId="164" fontId="6" fillId="2" borderId="2" applyFont="true" applyBorder="tru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5" applyFont="true" applyBorder="tru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6" applyFont="true" applyBorder="true" applyAlignment="true" applyProtection="false">
      <alignment horizontal="general" vertical="bottom" textRotation="0" wrapText="false" indent="0" shrinkToFit="false"/>
    </xf>
    <xf numFmtId="164" fontId="12" fillId="15" borderId="7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6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4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17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8" fontId="2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19800</xdr:colOff>
      <xdr:row>36</xdr:row>
      <xdr:rowOff>14760</xdr:rowOff>
    </xdr:from>
    <xdr:to>
      <xdr:col>15</xdr:col>
      <xdr:colOff>138240</xdr:colOff>
      <xdr:row>37</xdr:row>
      <xdr:rowOff>297000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9800" y="15921360"/>
          <a:ext cx="10686600" cy="7297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24120</xdr:colOff>
      <xdr:row>4</xdr:row>
      <xdr:rowOff>0</xdr:rowOff>
    </xdr:from>
    <xdr:to>
      <xdr:col>21</xdr:col>
      <xdr:colOff>3600</xdr:colOff>
      <xdr:row>4</xdr:row>
      <xdr:rowOff>256320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10058040" y="1009440"/>
          <a:ext cx="6128280" cy="2563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5" activeCellId="0" sqref="B5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55.98"/>
    <col collapsed="false" customWidth="true" hidden="false" outlineLevel="0" max="3" min="3" style="1" width="8.47"/>
    <col collapsed="false" customWidth="true" hidden="false" outlineLevel="0" max="4" min="4" style="1" width="8.61"/>
    <col collapsed="false" customWidth="true" hidden="false" outlineLevel="0" max="5" min="5" style="1" width="16"/>
    <col collapsed="false" customWidth="true" hidden="false" outlineLevel="0" max="6" min="6" style="1" width="18"/>
    <col collapsed="false" customWidth="true" hidden="false" outlineLevel="0" max="7" min="7" style="1" width="12.14"/>
    <col collapsed="false" customWidth="true" hidden="true" outlineLevel="0" max="8" min="8" style="2" width="7.29"/>
    <col collapsed="false" customWidth="true" hidden="true" outlineLevel="0" max="9" min="9" style="2" width="11.57"/>
    <col collapsed="false" customWidth="false" hidden="true" outlineLevel="0" max="13" min="10" style="1" width="9.13"/>
    <col collapsed="false" customWidth="true" hidden="false" outlineLevel="0" max="14" min="14" style="1" width="18.71"/>
    <col collapsed="false" customWidth="true" hidden="false" outlineLevel="0" max="15" min="15" style="1" width="7.57"/>
    <col collapsed="false" customWidth="true" hidden="false" outlineLevel="0" max="16" min="16" style="1" width="11.3"/>
    <col collapsed="false" customWidth="true" hidden="false" outlineLevel="0" max="17" min="17" style="1" width="9.29"/>
    <col collapsed="false" customWidth="true" hidden="false" outlineLevel="0" max="18" min="18" style="1" width="18.42"/>
    <col collapsed="false" customWidth="true" hidden="false" outlineLevel="0" max="19" min="19" style="1" width="16.71"/>
    <col collapsed="false" customWidth="true" hidden="false" outlineLevel="0" max="20" min="20" style="1" width="11.71"/>
    <col collapsed="false" customWidth="true" hidden="false" outlineLevel="0" max="21" min="21" style="1" width="12.14"/>
    <col collapsed="false" customWidth="true" hidden="false" outlineLevel="0" max="22" min="22" style="1" width="9.29"/>
    <col collapsed="false" customWidth="false" hidden="false" outlineLevel="0" max="1024" min="23" style="1" width="9.13"/>
  </cols>
  <sheetData>
    <row r="1" customFormat="false" ht="22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</row>
    <row r="2" customFormat="false" ht="22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7"/>
      <c r="W3" s="7"/>
      <c r="X3" s="7"/>
      <c r="Y3" s="7"/>
      <c r="Z3" s="7"/>
    </row>
    <row r="4" customFormat="false" ht="21.75" hidden="false" customHeight="true" outlineLevel="0" collapsed="false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6"/>
      <c r="U4" s="6"/>
      <c r="V4" s="7"/>
      <c r="W4" s="7"/>
      <c r="X4" s="7"/>
      <c r="Y4" s="7"/>
      <c r="Z4" s="7"/>
    </row>
    <row r="5" customFormat="false" ht="41.25" hidden="false" customHeight="true" outlineLevel="0" collapsed="false">
      <c r="A5" s="9" t="s">
        <v>3</v>
      </c>
      <c r="B5" s="10" t="s">
        <v>4</v>
      </c>
      <c r="C5" s="9" t="s">
        <v>5</v>
      </c>
      <c r="D5" s="9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/>
      <c r="J5" s="11"/>
      <c r="K5" s="11" t="s">
        <v>11</v>
      </c>
      <c r="L5" s="11"/>
      <c r="M5" s="11"/>
      <c r="N5" s="11" t="s">
        <v>12</v>
      </c>
      <c r="O5" s="9" t="s">
        <v>13</v>
      </c>
      <c r="P5" s="9" t="s">
        <v>14</v>
      </c>
      <c r="Q5" s="9" t="s">
        <v>15</v>
      </c>
      <c r="R5" s="9" t="s">
        <v>16</v>
      </c>
      <c r="S5" s="11" t="s">
        <v>17</v>
      </c>
      <c r="T5" s="11" t="s">
        <v>18</v>
      </c>
      <c r="U5" s="11" t="s">
        <v>19</v>
      </c>
      <c r="V5" s="7"/>
      <c r="W5" s="7"/>
      <c r="X5" s="7"/>
      <c r="Y5" s="7"/>
      <c r="Z5" s="7"/>
    </row>
    <row r="6" customFormat="false" ht="39" hidden="false" customHeight="true" outlineLevel="0" collapsed="false">
      <c r="A6" s="9"/>
      <c r="B6" s="10"/>
      <c r="C6" s="9"/>
      <c r="D6" s="9"/>
      <c r="E6" s="11" t="s">
        <v>20</v>
      </c>
      <c r="F6" s="11" t="s">
        <v>20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21</v>
      </c>
      <c r="L6" s="11" t="s">
        <v>22</v>
      </c>
      <c r="M6" s="11" t="s">
        <v>23</v>
      </c>
      <c r="N6" s="11"/>
      <c r="O6" s="9"/>
      <c r="P6" s="9"/>
      <c r="Q6" s="9"/>
      <c r="R6" s="9"/>
      <c r="S6" s="11"/>
      <c r="T6" s="11"/>
      <c r="U6" s="11"/>
      <c r="V6" s="7"/>
      <c r="W6" s="7"/>
      <c r="X6" s="7"/>
      <c r="Y6" s="7"/>
      <c r="Z6" s="7"/>
    </row>
    <row r="7" customFormat="false" ht="39" hidden="false" customHeight="true" outlineLevel="0" collapsed="false">
      <c r="A7" s="9" t="n">
        <v>1</v>
      </c>
      <c r="B7" s="12" t="s">
        <v>24</v>
      </c>
      <c r="C7" s="13" t="s">
        <v>25</v>
      </c>
      <c r="D7" s="14" t="n">
        <v>40</v>
      </c>
      <c r="E7" s="15" t="n">
        <v>173.85</v>
      </c>
      <c r="F7" s="15" t="n">
        <v>186.02</v>
      </c>
      <c r="G7" s="15" t="n">
        <v>192.97</v>
      </c>
      <c r="H7" s="11"/>
      <c r="I7" s="11"/>
      <c r="J7" s="11"/>
      <c r="K7" s="11"/>
      <c r="L7" s="11"/>
      <c r="M7" s="11"/>
      <c r="N7" s="11" t="n">
        <f aca="false">(E7+F7+G7)/3</f>
        <v>184.28</v>
      </c>
      <c r="O7" s="16" t="n">
        <f aca="false">COUNT(E7,F7,G7,J7,M7)</f>
        <v>3</v>
      </c>
      <c r="P7" s="14" t="n">
        <f aca="false">STDEV(E7,F7,G7,J7,M7)</f>
        <v>9.67803182470486</v>
      </c>
      <c r="Q7" s="14" t="n">
        <f aca="false">P7/N7*100</f>
        <v>5.25180802295684</v>
      </c>
      <c r="R7" s="16" t="str">
        <f aca="false">IF(Q7&lt;33,"ОДНОРОДНЫЕ","НЕОДНОРОДНЫЕ")</f>
        <v>ОДНОРОДНЫЕ</v>
      </c>
      <c r="S7" s="11" t="n">
        <f aca="false">D7*N7</f>
        <v>7371.2</v>
      </c>
      <c r="T7" s="11" t="n">
        <f aca="false">E7</f>
        <v>173.85</v>
      </c>
      <c r="U7" s="11" t="n">
        <f aca="false">D7*E7</f>
        <v>6954</v>
      </c>
      <c r="V7" s="7"/>
      <c r="W7" s="7"/>
      <c r="X7" s="7"/>
      <c r="Y7" s="7"/>
      <c r="Z7" s="7"/>
    </row>
    <row r="8" customFormat="false" ht="39" hidden="false" customHeight="true" outlineLevel="0" collapsed="false">
      <c r="A8" s="9" t="n">
        <v>2</v>
      </c>
      <c r="B8" s="12" t="s">
        <v>26</v>
      </c>
      <c r="C8" s="13" t="s">
        <v>25</v>
      </c>
      <c r="D8" s="14" t="n">
        <v>205</v>
      </c>
      <c r="E8" s="15" t="n">
        <v>227.53</v>
      </c>
      <c r="F8" s="15" t="n">
        <v>245.73</v>
      </c>
      <c r="G8" s="15" t="n">
        <v>250.28</v>
      </c>
      <c r="H8" s="11"/>
      <c r="I8" s="11"/>
      <c r="J8" s="11"/>
      <c r="K8" s="11"/>
      <c r="L8" s="11"/>
      <c r="M8" s="11"/>
      <c r="N8" s="11" t="n">
        <f aca="false">(E8+F8+G8)/3</f>
        <v>241.18</v>
      </c>
      <c r="O8" s="16" t="n">
        <f aca="false">COUNT(E8,F8,G8,J8,M8)</f>
        <v>3</v>
      </c>
      <c r="P8" s="14" t="n">
        <f aca="false">STDEV(E8,F8,G8,J8,M8)</f>
        <v>12.0381684653439</v>
      </c>
      <c r="Q8" s="14" t="n">
        <f aca="false">P8/N8*100</f>
        <v>4.99136266081097</v>
      </c>
      <c r="R8" s="16" t="str">
        <f aca="false">IF(Q8&lt;33,"ОДНОРОДНЫЕ","НЕОДНОРОДНЫЕ")</f>
        <v>ОДНОРОДНЫЕ</v>
      </c>
      <c r="S8" s="11" t="n">
        <f aca="false">D8*N8</f>
        <v>49441.9</v>
      </c>
      <c r="T8" s="11" t="n">
        <f aca="false">E8</f>
        <v>227.53</v>
      </c>
      <c r="U8" s="11" t="n">
        <f aca="false">D8*E8</f>
        <v>46643.65</v>
      </c>
      <c r="V8" s="7"/>
      <c r="W8" s="7"/>
      <c r="X8" s="7"/>
      <c r="Y8" s="7"/>
      <c r="Z8" s="7"/>
    </row>
    <row r="9" customFormat="false" ht="39" hidden="false" customHeight="true" outlineLevel="0" collapsed="false">
      <c r="A9" s="9" t="n">
        <v>3</v>
      </c>
      <c r="B9" s="12" t="s">
        <v>26</v>
      </c>
      <c r="C9" s="13" t="s">
        <v>25</v>
      </c>
      <c r="D9" s="14" t="n">
        <v>430</v>
      </c>
      <c r="E9" s="15" t="n">
        <v>227.53</v>
      </c>
      <c r="F9" s="15" t="n">
        <v>248.01</v>
      </c>
      <c r="G9" s="15" t="n">
        <v>252.56</v>
      </c>
      <c r="H9" s="11"/>
      <c r="I9" s="11"/>
      <c r="J9" s="11"/>
      <c r="K9" s="11"/>
      <c r="L9" s="11"/>
      <c r="M9" s="11"/>
      <c r="N9" s="11" t="n">
        <f aca="false">(E9+F9+G9)/3</f>
        <v>242.7</v>
      </c>
      <c r="O9" s="16" t="n">
        <f aca="false">COUNT(E9,F9,G9,J9,M9)</f>
        <v>3</v>
      </c>
      <c r="P9" s="14" t="n">
        <f aca="false">STDEV(E9,F9,G9,J9,M9)</f>
        <v>13.3331279150843</v>
      </c>
      <c r="Q9" s="14" t="n">
        <f aca="false">P9/N9*100</f>
        <v>5.49366621964742</v>
      </c>
      <c r="R9" s="16" t="str">
        <f aca="false">IF(Q9&lt;33,"ОДНОРОДНЫЕ","НЕОДНОРОДНЫЕ")</f>
        <v>ОДНОРОДНЫЕ</v>
      </c>
      <c r="S9" s="11" t="n">
        <f aca="false">D9*N9</f>
        <v>104361</v>
      </c>
      <c r="T9" s="11" t="n">
        <f aca="false">E9</f>
        <v>227.53</v>
      </c>
      <c r="U9" s="11" t="n">
        <f aca="false">D9*E9</f>
        <v>97837.9</v>
      </c>
      <c r="V9" s="7"/>
      <c r="W9" s="7"/>
      <c r="X9" s="7"/>
      <c r="Y9" s="7"/>
      <c r="Z9" s="7"/>
    </row>
    <row r="10" customFormat="false" ht="39" hidden="false" customHeight="true" outlineLevel="0" collapsed="false">
      <c r="A10" s="9" t="n">
        <v>4</v>
      </c>
      <c r="B10" s="12" t="s">
        <v>26</v>
      </c>
      <c r="C10" s="13" t="s">
        <v>25</v>
      </c>
      <c r="D10" s="14" t="n">
        <v>173</v>
      </c>
      <c r="E10" s="15" t="n">
        <v>173.85</v>
      </c>
      <c r="F10" s="15" t="n">
        <v>186.02</v>
      </c>
      <c r="G10" s="15" t="n">
        <v>191.24</v>
      </c>
      <c r="H10" s="11"/>
      <c r="I10" s="11"/>
      <c r="J10" s="11"/>
      <c r="K10" s="11"/>
      <c r="L10" s="11"/>
      <c r="M10" s="11"/>
      <c r="N10" s="11" t="n">
        <f aca="false">(E10+F10+G10)/3</f>
        <v>183.703333333333</v>
      </c>
      <c r="O10" s="16" t="n">
        <f aca="false">COUNT(E10,F10,G10,J10,M10)</f>
        <v>3</v>
      </c>
      <c r="P10" s="14" t="n">
        <f aca="false">STDEV(E10,F10,G10,J10,M10)</f>
        <v>8.9234653209016</v>
      </c>
      <c r="Q10" s="14" t="n">
        <f aca="false">P10/N10*100</f>
        <v>4.85754131892087</v>
      </c>
      <c r="R10" s="16" t="str">
        <f aca="false">IF(Q10&lt;33,"ОДНОРОДНЫЕ","НЕОДНОРОДНЫЕ")</f>
        <v>ОДНОРОДНЫЕ</v>
      </c>
      <c r="S10" s="11" t="n">
        <f aca="false">D10*N10</f>
        <v>31780.6766666667</v>
      </c>
      <c r="T10" s="11" t="n">
        <f aca="false">E10</f>
        <v>173.85</v>
      </c>
      <c r="U10" s="11" t="n">
        <f aca="false">D10*E10</f>
        <v>30076.05</v>
      </c>
      <c r="V10" s="7"/>
      <c r="W10" s="7"/>
      <c r="X10" s="7"/>
      <c r="Y10" s="7"/>
      <c r="Z10" s="7"/>
    </row>
    <row r="11" customFormat="false" ht="39" hidden="false" customHeight="true" outlineLevel="0" collapsed="false">
      <c r="A11" s="9" t="n">
        <v>5</v>
      </c>
      <c r="B11" s="17" t="s">
        <v>26</v>
      </c>
      <c r="C11" s="13" t="s">
        <v>25</v>
      </c>
      <c r="D11" s="14" t="n">
        <v>10</v>
      </c>
      <c r="E11" s="15" t="n">
        <v>340.99</v>
      </c>
      <c r="F11" s="15" t="n">
        <v>371.68</v>
      </c>
      <c r="G11" s="15" t="n">
        <v>378.5</v>
      </c>
      <c r="H11" s="11"/>
      <c r="I11" s="11"/>
      <c r="J11" s="11"/>
      <c r="K11" s="11"/>
      <c r="L11" s="11"/>
      <c r="M11" s="11"/>
      <c r="N11" s="11" t="n">
        <f aca="false">(E11+F11+G11)/3</f>
        <v>363.723333333333</v>
      </c>
      <c r="O11" s="16" t="n">
        <f aca="false">COUNT(E11,F11,G11,J11,M11)</f>
        <v>3</v>
      </c>
      <c r="P11" s="14" t="n">
        <f aca="false">STDEV(E11,F11,G11,J11,M11)</f>
        <v>19.9807765948507</v>
      </c>
      <c r="Q11" s="14" t="n">
        <f aca="false">P11/N11*100</f>
        <v>5.49339972548293</v>
      </c>
      <c r="R11" s="16" t="str">
        <f aca="false">IF(Q11&lt;33,"ОДНОРОДНЫЕ","НЕОДНОРОДНЫЕ")</f>
        <v>ОДНОРОДНЫЕ</v>
      </c>
      <c r="S11" s="11" t="n">
        <f aca="false">D11*N11</f>
        <v>3637.23333333333</v>
      </c>
      <c r="T11" s="11" t="n">
        <f aca="false">E11</f>
        <v>340.99</v>
      </c>
      <c r="U11" s="11" t="n">
        <f aca="false">D11*E11</f>
        <v>3409.9</v>
      </c>
      <c r="V11" s="7"/>
      <c r="W11" s="7"/>
      <c r="X11" s="7"/>
      <c r="Y11" s="7"/>
      <c r="Z11" s="7"/>
    </row>
    <row r="12" customFormat="false" ht="39" hidden="false" customHeight="true" outlineLevel="0" collapsed="false">
      <c r="A12" s="9" t="n">
        <v>6</v>
      </c>
      <c r="B12" s="12" t="s">
        <v>26</v>
      </c>
      <c r="C12" s="13" t="s">
        <v>25</v>
      </c>
      <c r="D12" s="14" t="n">
        <v>25</v>
      </c>
      <c r="E12" s="15" t="n">
        <v>340.99</v>
      </c>
      <c r="F12" s="15" t="n">
        <v>361.45</v>
      </c>
      <c r="G12" s="15" t="n">
        <v>381.91</v>
      </c>
      <c r="H12" s="11"/>
      <c r="I12" s="11"/>
      <c r="J12" s="11"/>
      <c r="K12" s="11"/>
      <c r="L12" s="11"/>
      <c r="M12" s="11"/>
      <c r="N12" s="11" t="n">
        <f aca="false">(E12+F12+G12)/3</f>
        <v>361.45</v>
      </c>
      <c r="O12" s="16" t="n">
        <f aca="false">COUNT(E12,F12,G12,J12,M12)</f>
        <v>3</v>
      </c>
      <c r="P12" s="14" t="n">
        <f aca="false">STDEV(E12,F12,G12,J12,M12)</f>
        <v>20.46</v>
      </c>
      <c r="Q12" s="14" t="n">
        <f aca="false">P12/N12*100</f>
        <v>5.66053396043713</v>
      </c>
      <c r="R12" s="16" t="str">
        <f aca="false">IF(Q12&lt;33,"ОДНОРОДНЫЕ","НЕОДНОРОДНЫЕ")</f>
        <v>ОДНОРОДНЫЕ</v>
      </c>
      <c r="S12" s="11" t="n">
        <f aca="false">D12*N12</f>
        <v>9036.25</v>
      </c>
      <c r="T12" s="11" t="n">
        <f aca="false">E12</f>
        <v>340.99</v>
      </c>
      <c r="U12" s="11" t="n">
        <f aca="false">D12*E12</f>
        <v>8524.75</v>
      </c>
      <c r="V12" s="7"/>
      <c r="W12" s="7"/>
      <c r="X12" s="7"/>
      <c r="Y12" s="7"/>
      <c r="Z12" s="7"/>
    </row>
    <row r="13" customFormat="false" ht="39" hidden="false" customHeight="true" outlineLevel="0" collapsed="false">
      <c r="A13" s="9" t="n">
        <v>7</v>
      </c>
      <c r="B13" s="12" t="s">
        <v>26</v>
      </c>
      <c r="C13" s="13" t="s">
        <v>25</v>
      </c>
      <c r="D13" s="14" t="n">
        <v>225</v>
      </c>
      <c r="E13" s="15" t="n">
        <v>65.27</v>
      </c>
      <c r="F13" s="15" t="n">
        <v>71.14</v>
      </c>
      <c r="G13" s="15" t="n">
        <v>72.45</v>
      </c>
      <c r="H13" s="11"/>
      <c r="I13" s="11"/>
      <c r="J13" s="11"/>
      <c r="K13" s="11"/>
      <c r="L13" s="11"/>
      <c r="M13" s="11"/>
      <c r="N13" s="11" t="n">
        <f aca="false">(E13+F13+G13)/3</f>
        <v>69.62</v>
      </c>
      <c r="O13" s="16" t="n">
        <f aca="false">COUNT(E13,F13,G13,J13,M13)</f>
        <v>3</v>
      </c>
      <c r="P13" s="14" t="n">
        <f aca="false">STDEV(E13,F13,G13,J13,M13)</f>
        <v>3.82372854685058</v>
      </c>
      <c r="Q13" s="14" t="n">
        <f aca="false">P13/N13*100</f>
        <v>5.49228461196578</v>
      </c>
      <c r="R13" s="16" t="str">
        <f aca="false">IF(Q13&lt;33,"ОДНОРОДНЫЕ","НЕОДНОРОДНЫЕ")</f>
        <v>ОДНОРОДНЫЕ</v>
      </c>
      <c r="S13" s="11" t="n">
        <f aca="false">D13*N13</f>
        <v>15664.5</v>
      </c>
      <c r="T13" s="11" t="n">
        <f aca="false">E13</f>
        <v>65.27</v>
      </c>
      <c r="U13" s="11" t="n">
        <f aca="false">D13*E13</f>
        <v>14685.75</v>
      </c>
      <c r="V13" s="7"/>
      <c r="W13" s="7"/>
      <c r="X13" s="7"/>
      <c r="Y13" s="7"/>
      <c r="Z13" s="7"/>
    </row>
    <row r="14" customFormat="false" ht="39" hidden="false" customHeight="true" outlineLevel="0" collapsed="false">
      <c r="A14" s="9" t="n">
        <v>8</v>
      </c>
      <c r="B14" s="12" t="s">
        <v>26</v>
      </c>
      <c r="C14" s="13" t="s">
        <v>25</v>
      </c>
      <c r="D14" s="14" t="n">
        <v>225</v>
      </c>
      <c r="E14" s="15" t="n">
        <v>65.27</v>
      </c>
      <c r="F14" s="15" t="n">
        <v>69.84</v>
      </c>
      <c r="G14" s="15" t="n">
        <v>71.8</v>
      </c>
      <c r="H14" s="11"/>
      <c r="I14" s="11"/>
      <c r="J14" s="11"/>
      <c r="K14" s="11"/>
      <c r="L14" s="11"/>
      <c r="M14" s="11"/>
      <c r="N14" s="11" t="n">
        <f aca="false">(E14+F14+G14)/3</f>
        <v>68.97</v>
      </c>
      <c r="O14" s="16" t="n">
        <f aca="false">COUNT(E14,F14,G14,J14,M14)</f>
        <v>3</v>
      </c>
      <c r="P14" s="14" t="n">
        <f aca="false">STDEV(E14,F14,G14,J14,M14)</f>
        <v>3.35080587321916</v>
      </c>
      <c r="Q14" s="14" t="n">
        <f aca="false">P14/N14*100</f>
        <v>4.85835272324077</v>
      </c>
      <c r="R14" s="16" t="str">
        <f aca="false">IF(Q14&lt;33,"ОДНОРОДНЫЕ","НЕОДНОРОДНЫЕ")</f>
        <v>ОДНОРОДНЫЕ</v>
      </c>
      <c r="S14" s="11" t="n">
        <f aca="false">D14*N14</f>
        <v>15518.25</v>
      </c>
      <c r="T14" s="11" t="n">
        <f aca="false">E14</f>
        <v>65.27</v>
      </c>
      <c r="U14" s="11" t="n">
        <f aca="false">D14*E14</f>
        <v>14685.75</v>
      </c>
      <c r="V14" s="7"/>
      <c r="W14" s="7"/>
      <c r="X14" s="7"/>
      <c r="Y14" s="7"/>
      <c r="Z14" s="7"/>
    </row>
    <row r="15" customFormat="false" ht="39" hidden="false" customHeight="true" outlineLevel="0" collapsed="false">
      <c r="A15" s="9" t="n">
        <v>9</v>
      </c>
      <c r="B15" s="12" t="s">
        <v>26</v>
      </c>
      <c r="C15" s="13" t="s">
        <v>25</v>
      </c>
      <c r="D15" s="14" t="n">
        <v>175</v>
      </c>
      <c r="E15" s="15" t="n">
        <v>65.27</v>
      </c>
      <c r="F15" s="15" t="n">
        <v>69.19</v>
      </c>
      <c r="G15" s="15" t="n">
        <v>72.45</v>
      </c>
      <c r="H15" s="11"/>
      <c r="I15" s="11"/>
      <c r="J15" s="11"/>
      <c r="K15" s="11"/>
      <c r="L15" s="11"/>
      <c r="M15" s="11"/>
      <c r="N15" s="11" t="n">
        <f aca="false">(E15+F15+G15)/3</f>
        <v>68.97</v>
      </c>
      <c r="O15" s="16" t="n">
        <f aca="false">COUNT(E15,F15,G15,J15,M15)</f>
        <v>3</v>
      </c>
      <c r="P15" s="14" t="n">
        <f aca="false">STDEV(E15,F15,G15,J15,M15)</f>
        <v>3.59505215539358</v>
      </c>
      <c r="Q15" s="14" t="n">
        <f aca="false">P15/N15*100</f>
        <v>5.2124868136778</v>
      </c>
      <c r="R15" s="16" t="str">
        <f aca="false">IF(Q15&lt;33,"ОДНОРОДНЫЕ","НЕОДНОРОДНЫЕ")</f>
        <v>ОДНОРОДНЫЕ</v>
      </c>
      <c r="S15" s="11" t="n">
        <f aca="false">D15*N15</f>
        <v>12069.75</v>
      </c>
      <c r="T15" s="11" t="n">
        <f aca="false">E15</f>
        <v>65.27</v>
      </c>
      <c r="U15" s="11" t="n">
        <f aca="false">D15*E15</f>
        <v>11422.25</v>
      </c>
      <c r="V15" s="7"/>
      <c r="W15" s="7"/>
      <c r="X15" s="7"/>
      <c r="Y15" s="7"/>
      <c r="Z15" s="7"/>
    </row>
    <row r="16" customFormat="false" ht="39" hidden="false" customHeight="true" outlineLevel="0" collapsed="false">
      <c r="A16" s="9" t="n">
        <v>10</v>
      </c>
      <c r="B16" s="12" t="s">
        <v>26</v>
      </c>
      <c r="C16" s="13" t="s">
        <v>25</v>
      </c>
      <c r="D16" s="14" t="n">
        <v>75</v>
      </c>
      <c r="E16" s="15" t="n">
        <v>65.27</v>
      </c>
      <c r="F16" s="15" t="n">
        <v>69.19</v>
      </c>
      <c r="G16" s="15" t="n">
        <v>73.1</v>
      </c>
      <c r="H16" s="11"/>
      <c r="I16" s="11"/>
      <c r="J16" s="11"/>
      <c r="K16" s="11"/>
      <c r="L16" s="11"/>
      <c r="M16" s="11"/>
      <c r="N16" s="11" t="n">
        <f aca="false">(E16+F16+G16)/3</f>
        <v>69.1866666666667</v>
      </c>
      <c r="O16" s="16" t="n">
        <f aca="false">COUNT(E16,F16,G16,J16,M16)</f>
        <v>3</v>
      </c>
      <c r="P16" s="14" t="n">
        <f aca="false">STDEV(E16,F16,G16,J16,M16)</f>
        <v>3.91500106428253</v>
      </c>
      <c r="Q16" s="14" t="n">
        <f aca="false">P16/N16*100</f>
        <v>5.65860627907477</v>
      </c>
      <c r="R16" s="16" t="str">
        <f aca="false">IF(Q16&lt;33,"ОДНОРОДНЫЕ","НЕОДНОРОДНЫЕ")</f>
        <v>ОДНОРОДНЫЕ</v>
      </c>
      <c r="S16" s="11" t="n">
        <f aca="false">D16*N16</f>
        <v>5189</v>
      </c>
      <c r="T16" s="11" t="n">
        <f aca="false">E16</f>
        <v>65.27</v>
      </c>
      <c r="U16" s="11" t="n">
        <f aca="false">D16*E16</f>
        <v>4895.25</v>
      </c>
      <c r="V16" s="7"/>
      <c r="W16" s="7"/>
      <c r="X16" s="7"/>
      <c r="Y16" s="7"/>
      <c r="Z16" s="7"/>
    </row>
    <row r="17" customFormat="false" ht="39" hidden="false" customHeight="true" outlineLevel="0" collapsed="false">
      <c r="A17" s="9" t="n">
        <v>11</v>
      </c>
      <c r="B17" s="12" t="s">
        <v>26</v>
      </c>
      <c r="C17" s="13" t="s">
        <v>25</v>
      </c>
      <c r="D17" s="14" t="n">
        <v>1050</v>
      </c>
      <c r="E17" s="15" t="n">
        <v>36.46</v>
      </c>
      <c r="F17" s="15" t="n">
        <v>39.38</v>
      </c>
      <c r="G17" s="15" t="n">
        <v>40.84</v>
      </c>
      <c r="H17" s="11"/>
      <c r="I17" s="11"/>
      <c r="J17" s="11"/>
      <c r="K17" s="11"/>
      <c r="L17" s="11"/>
      <c r="M17" s="11"/>
      <c r="N17" s="11" t="n">
        <f aca="false">(E17+F17+G17)/3</f>
        <v>38.8933333333333</v>
      </c>
      <c r="O17" s="16" t="n">
        <f aca="false">COUNT(E17,F17,G17,J17,M17)</f>
        <v>3</v>
      </c>
      <c r="P17" s="14" t="n">
        <f aca="false">STDEV(E17,F17,G17,J17,M17)</f>
        <v>2.23018683821184</v>
      </c>
      <c r="Q17" s="14" t="n">
        <f aca="false">P17/N17*100</f>
        <v>5.73411082845006</v>
      </c>
      <c r="R17" s="16" t="str">
        <f aca="false">IF(Q17&lt;33,"ОДНОРОДНЫЕ","НЕОДНОРОДНЫЕ")</f>
        <v>ОДНОРОДНЫЕ</v>
      </c>
      <c r="S17" s="11" t="n">
        <f aca="false">D17*N17</f>
        <v>40838</v>
      </c>
      <c r="T17" s="11" t="n">
        <f aca="false">E17</f>
        <v>36.46</v>
      </c>
      <c r="U17" s="11" t="n">
        <f aca="false">D17*E17</f>
        <v>38283</v>
      </c>
      <c r="V17" s="7"/>
      <c r="W17" s="7"/>
      <c r="X17" s="7"/>
      <c r="Y17" s="7"/>
      <c r="Z17" s="7"/>
    </row>
    <row r="18" customFormat="false" ht="39" hidden="false" customHeight="true" outlineLevel="0" collapsed="false">
      <c r="A18" s="9" t="n">
        <v>12</v>
      </c>
      <c r="B18" s="12" t="s">
        <v>26</v>
      </c>
      <c r="C18" s="13" t="s">
        <v>25</v>
      </c>
      <c r="D18" s="14" t="n">
        <v>1350</v>
      </c>
      <c r="E18" s="15" t="n">
        <v>36.46</v>
      </c>
      <c r="F18" s="15" t="n">
        <v>38.65</v>
      </c>
      <c r="G18" s="15" t="n">
        <v>40.47</v>
      </c>
      <c r="H18" s="11"/>
      <c r="I18" s="11"/>
      <c r="J18" s="11"/>
      <c r="K18" s="11"/>
      <c r="L18" s="11"/>
      <c r="M18" s="11"/>
      <c r="N18" s="11" t="n">
        <f aca="false">(E18+F18+G18)/3</f>
        <v>38.5266666666667</v>
      </c>
      <c r="O18" s="16" t="n">
        <f aca="false">COUNT(E18,F18,G18,J18,M18)</f>
        <v>3</v>
      </c>
      <c r="P18" s="14" t="n">
        <f aca="false">STDEV(E18,F18,G18,J18,M18)</f>
        <v>2.00784295534619</v>
      </c>
      <c r="Q18" s="14" t="n">
        <f aca="false">P18/N18*100</f>
        <v>5.21156676417942</v>
      </c>
      <c r="R18" s="16" t="str">
        <f aca="false">IF(Q18&lt;33,"ОДНОРОДНЫЕ","НЕОДНОРОДНЫЕ")</f>
        <v>ОДНОРОДНЫЕ</v>
      </c>
      <c r="S18" s="11" t="n">
        <f aca="false">D18*N18</f>
        <v>52011</v>
      </c>
      <c r="T18" s="11" t="n">
        <f aca="false">E18</f>
        <v>36.46</v>
      </c>
      <c r="U18" s="11" t="n">
        <f aca="false">D18*E18</f>
        <v>49221</v>
      </c>
      <c r="V18" s="7"/>
      <c r="W18" s="7"/>
      <c r="X18" s="7"/>
      <c r="Y18" s="7"/>
      <c r="Z18" s="7"/>
    </row>
    <row r="19" customFormat="false" ht="39" hidden="false" customHeight="true" outlineLevel="0" collapsed="false">
      <c r="A19" s="9" t="n">
        <v>13</v>
      </c>
      <c r="B19" s="12" t="s">
        <v>26</v>
      </c>
      <c r="C19" s="13" t="s">
        <v>25</v>
      </c>
      <c r="D19" s="14" t="n">
        <v>1350</v>
      </c>
      <c r="E19" s="15" t="n">
        <v>36.46</v>
      </c>
      <c r="F19" s="15" t="n">
        <v>39.38</v>
      </c>
      <c r="G19" s="15" t="n">
        <v>40.47</v>
      </c>
      <c r="H19" s="11"/>
      <c r="I19" s="11"/>
      <c r="J19" s="11"/>
      <c r="K19" s="11"/>
      <c r="L19" s="11"/>
      <c r="M19" s="11"/>
      <c r="N19" s="11" t="n">
        <f aca="false">(E19+F19+G19)/3</f>
        <v>38.77</v>
      </c>
      <c r="O19" s="16" t="n">
        <f aca="false">COUNT(E19,F19,G19,J19,M19)</f>
        <v>3</v>
      </c>
      <c r="P19" s="14" t="n">
        <f aca="false">STDEV(E19,F19,G19,J19,M19)</f>
        <v>2.07342711470647</v>
      </c>
      <c r="Q19" s="14" t="n">
        <f aca="false">P19/N19*100</f>
        <v>5.34801938278687</v>
      </c>
      <c r="R19" s="16" t="str">
        <f aca="false">IF(Q19&lt;33,"ОДНОРОДНЫЕ","НЕОДНОРОДНЫЕ")</f>
        <v>ОДНОРОДНЫЕ</v>
      </c>
      <c r="S19" s="11" t="n">
        <f aca="false">D19*N19</f>
        <v>52339.5</v>
      </c>
      <c r="T19" s="11" t="n">
        <f aca="false">E19</f>
        <v>36.46</v>
      </c>
      <c r="U19" s="11" t="n">
        <f aca="false">D19*E19</f>
        <v>49221</v>
      </c>
      <c r="V19" s="7"/>
      <c r="W19" s="7"/>
      <c r="X19" s="7"/>
      <c r="Y19" s="7"/>
      <c r="Z19" s="7"/>
    </row>
    <row r="20" customFormat="false" ht="39" hidden="false" customHeight="true" outlineLevel="0" collapsed="false">
      <c r="A20" s="9" t="n">
        <v>14</v>
      </c>
      <c r="B20" s="12" t="s">
        <v>26</v>
      </c>
      <c r="C20" s="13" t="s">
        <v>25</v>
      </c>
      <c r="D20" s="14" t="n">
        <v>250</v>
      </c>
      <c r="E20" s="15" t="n">
        <v>36.46</v>
      </c>
      <c r="F20" s="15" t="n">
        <v>39.38</v>
      </c>
      <c r="G20" s="15" t="n">
        <v>40.47</v>
      </c>
      <c r="H20" s="11"/>
      <c r="I20" s="11"/>
      <c r="J20" s="11"/>
      <c r="K20" s="11"/>
      <c r="L20" s="11"/>
      <c r="M20" s="11"/>
      <c r="N20" s="11" t="n">
        <f aca="false">(E20+F20+G20)/3</f>
        <v>38.77</v>
      </c>
      <c r="O20" s="16" t="n">
        <f aca="false">COUNT(E20,F20,G20,J20,M20)</f>
        <v>3</v>
      </c>
      <c r="P20" s="14" t="n">
        <f aca="false">STDEV(E20,F20,G20,J20,M20)</f>
        <v>2.07342711470647</v>
      </c>
      <c r="Q20" s="14" t="n">
        <f aca="false">P20/N20*100</f>
        <v>5.34801938278687</v>
      </c>
      <c r="R20" s="16" t="str">
        <f aca="false">IF(Q20&lt;33,"ОДНОРОДНЫЕ","НЕОДНОРОДНЫЕ")</f>
        <v>ОДНОРОДНЫЕ</v>
      </c>
      <c r="S20" s="11" t="n">
        <f aca="false">D20*N20</f>
        <v>9692.5</v>
      </c>
      <c r="T20" s="11" t="n">
        <f aca="false">E20</f>
        <v>36.46</v>
      </c>
      <c r="U20" s="11" t="n">
        <f aca="false">D20*E20</f>
        <v>9115</v>
      </c>
      <c r="V20" s="7"/>
      <c r="W20" s="7"/>
      <c r="X20" s="7"/>
      <c r="Y20" s="7"/>
      <c r="Z20" s="7"/>
    </row>
    <row r="21" customFormat="false" ht="39" hidden="false" customHeight="true" outlineLevel="0" collapsed="false">
      <c r="A21" s="9" t="n">
        <v>15</v>
      </c>
      <c r="B21" s="17" t="s">
        <v>27</v>
      </c>
      <c r="C21" s="13" t="s">
        <v>25</v>
      </c>
      <c r="D21" s="14" t="n">
        <v>3100</v>
      </c>
      <c r="E21" s="15" t="n">
        <v>8.78</v>
      </c>
      <c r="F21" s="15" t="n">
        <v>9.57</v>
      </c>
      <c r="G21" s="15" t="n">
        <v>9.75</v>
      </c>
      <c r="H21" s="11"/>
      <c r="I21" s="11"/>
      <c r="J21" s="11"/>
      <c r="K21" s="11"/>
      <c r="L21" s="11"/>
      <c r="M21" s="11"/>
      <c r="N21" s="11" t="n">
        <f aca="false">(E21+F21+G21)/3</f>
        <v>9.36666666666667</v>
      </c>
      <c r="O21" s="16" t="n">
        <f aca="false">COUNT(E21,F21,G21,J21,M21)</f>
        <v>3</v>
      </c>
      <c r="P21" s="14" t="n">
        <f aca="false">STDEV(E21,F21,G21,J21,M21)</f>
        <v>0.51597803570824</v>
      </c>
      <c r="Q21" s="14" t="n">
        <f aca="false">P21/N21*100</f>
        <v>5.50866230293495</v>
      </c>
      <c r="R21" s="16" t="str">
        <f aca="false">IF(Q21&lt;33,"ОДНОРОДНЫЕ","НЕОДНОРОДНЫЕ")</f>
        <v>ОДНОРОДНЫЕ</v>
      </c>
      <c r="S21" s="11" t="n">
        <f aca="false">D21*N21</f>
        <v>29036.6666666667</v>
      </c>
      <c r="T21" s="11" t="n">
        <f aca="false">E21</f>
        <v>8.78</v>
      </c>
      <c r="U21" s="11" t="n">
        <f aca="false">D21*E21</f>
        <v>27218</v>
      </c>
      <c r="V21" s="7"/>
      <c r="W21" s="7"/>
      <c r="X21" s="7"/>
      <c r="Y21" s="7"/>
      <c r="Z21" s="7"/>
    </row>
    <row r="22" customFormat="false" ht="39" hidden="false" customHeight="true" outlineLevel="0" collapsed="false">
      <c r="A22" s="9" t="n">
        <v>16</v>
      </c>
      <c r="B22" s="17" t="s">
        <v>27</v>
      </c>
      <c r="C22" s="13" t="s">
        <v>25</v>
      </c>
      <c r="D22" s="14" t="n">
        <v>6800</v>
      </c>
      <c r="E22" s="15" t="n">
        <v>8.78</v>
      </c>
      <c r="F22" s="15" t="n">
        <v>9.48</v>
      </c>
      <c r="G22" s="15" t="n">
        <v>9.83</v>
      </c>
      <c r="H22" s="11"/>
      <c r="I22" s="11"/>
      <c r="J22" s="11"/>
      <c r="K22" s="11"/>
      <c r="L22" s="11"/>
      <c r="M22" s="11"/>
      <c r="N22" s="11" t="n">
        <f aca="false">(E22+F22+G22)/3</f>
        <v>9.36333333333333</v>
      </c>
      <c r="O22" s="16" t="n">
        <f aca="false">COUNT(E22,F22,G22,J22,M22)</f>
        <v>3</v>
      </c>
      <c r="P22" s="14" t="n">
        <f aca="false">STDEV(E22,F22,G22,J22,M22)</f>
        <v>0.534633831078182</v>
      </c>
      <c r="Q22" s="14" t="n">
        <f aca="false">P22/N22*100</f>
        <v>5.70986647644908</v>
      </c>
      <c r="R22" s="16" t="str">
        <f aca="false">IF(Q22&lt;33,"ОДНОРОДНЫЕ","НЕОДНОРОДНЫЕ")</f>
        <v>ОДНОРОДНЫЕ</v>
      </c>
      <c r="S22" s="11" t="n">
        <f aca="false">D22*N22</f>
        <v>63670.6666666667</v>
      </c>
      <c r="T22" s="11" t="n">
        <f aca="false">E22</f>
        <v>8.78</v>
      </c>
      <c r="U22" s="11" t="n">
        <f aca="false">D22*E22</f>
        <v>59704</v>
      </c>
      <c r="V22" s="7"/>
      <c r="W22" s="7"/>
      <c r="X22" s="7"/>
      <c r="Y22" s="7"/>
      <c r="Z22" s="7"/>
    </row>
    <row r="23" customFormat="false" ht="39" hidden="false" customHeight="true" outlineLevel="0" collapsed="false">
      <c r="A23" s="9" t="n">
        <v>17</v>
      </c>
      <c r="B23" s="17" t="s">
        <v>27</v>
      </c>
      <c r="C23" s="13" t="s">
        <v>25</v>
      </c>
      <c r="D23" s="14" t="n">
        <v>6500</v>
      </c>
      <c r="E23" s="15" t="n">
        <v>8.78</v>
      </c>
      <c r="F23" s="15" t="n">
        <v>9.48</v>
      </c>
      <c r="G23" s="15" t="n">
        <v>9.75</v>
      </c>
      <c r="H23" s="11"/>
      <c r="I23" s="11"/>
      <c r="J23" s="11"/>
      <c r="K23" s="11"/>
      <c r="L23" s="11"/>
      <c r="M23" s="11"/>
      <c r="N23" s="11" t="n">
        <f aca="false">(E23+F23+G23)/3</f>
        <v>9.33666666666667</v>
      </c>
      <c r="O23" s="16" t="n">
        <f aca="false">COUNT(E23,F23,G23,J23,M23)</f>
        <v>3</v>
      </c>
      <c r="P23" s="14" t="n">
        <f aca="false">STDEV(E23,F23,G23,J23,M23)</f>
        <v>0.500632932729494</v>
      </c>
      <c r="Q23" s="14" t="n">
        <f aca="false">P23/N23*100</f>
        <v>5.36200927593174</v>
      </c>
      <c r="R23" s="16" t="str">
        <f aca="false">IF(Q23&lt;33,"ОДНОРОДНЫЕ","НЕОДНОРОДНЫЕ")</f>
        <v>ОДНОРОДНЫЕ</v>
      </c>
      <c r="S23" s="11" t="n">
        <f aca="false">D23*N23</f>
        <v>60688.3333333333</v>
      </c>
      <c r="T23" s="11" t="n">
        <f aca="false">E23</f>
        <v>8.78</v>
      </c>
      <c r="U23" s="11" t="n">
        <f aca="false">D23*E23</f>
        <v>57070</v>
      </c>
      <c r="V23" s="7"/>
      <c r="W23" s="7"/>
      <c r="X23" s="7"/>
      <c r="Y23" s="7"/>
      <c r="Z23" s="7"/>
    </row>
    <row r="24" customFormat="false" ht="39" hidden="false" customHeight="true" outlineLevel="0" collapsed="false">
      <c r="A24" s="9" t="n">
        <v>18</v>
      </c>
      <c r="B24" s="17" t="s">
        <v>27</v>
      </c>
      <c r="C24" s="13" t="s">
        <v>25</v>
      </c>
      <c r="D24" s="14" t="n">
        <v>2900</v>
      </c>
      <c r="E24" s="15" t="n">
        <v>8.78</v>
      </c>
      <c r="F24" s="15" t="n">
        <v>9.31</v>
      </c>
      <c r="G24" s="15" t="n">
        <v>9.83</v>
      </c>
      <c r="H24" s="11"/>
      <c r="I24" s="11"/>
      <c r="J24" s="11"/>
      <c r="K24" s="11"/>
      <c r="L24" s="11"/>
      <c r="M24" s="11"/>
      <c r="N24" s="11" t="n">
        <f aca="false">(E24+F24+G24)/3</f>
        <v>9.30666666666667</v>
      </c>
      <c r="O24" s="16" t="n">
        <f aca="false">COUNT(E24,F24,G24,J24,M24)</f>
        <v>3</v>
      </c>
      <c r="P24" s="14" t="n">
        <f aca="false">STDEV(E24,F24,G24,J24,M24)</f>
        <v>0.525007936447949</v>
      </c>
      <c r="Q24" s="14" t="n">
        <f aca="false">P24/N24*100</f>
        <v>5.64120275552954</v>
      </c>
      <c r="R24" s="16" t="str">
        <f aca="false">IF(Q24&lt;33,"ОДНОРОДНЫЕ","НЕОДНОРОДНЫЕ")</f>
        <v>ОДНОРОДНЫЕ</v>
      </c>
      <c r="S24" s="11" t="n">
        <f aca="false">D24*N24</f>
        <v>26989.3333333333</v>
      </c>
      <c r="T24" s="11" t="n">
        <f aca="false">E24</f>
        <v>8.78</v>
      </c>
      <c r="U24" s="11" t="n">
        <f aca="false">D24*E24</f>
        <v>25462</v>
      </c>
      <c r="V24" s="7"/>
      <c r="W24" s="7"/>
      <c r="X24" s="7"/>
      <c r="Y24" s="7"/>
      <c r="Z24" s="7"/>
    </row>
    <row r="25" customFormat="false" ht="39" hidden="false" customHeight="true" outlineLevel="0" collapsed="false">
      <c r="A25" s="9" t="n">
        <v>19</v>
      </c>
      <c r="B25" s="17" t="s">
        <v>27</v>
      </c>
      <c r="C25" s="13" t="s">
        <v>25</v>
      </c>
      <c r="D25" s="14" t="n">
        <v>50</v>
      </c>
      <c r="E25" s="15" t="n">
        <v>8.48</v>
      </c>
      <c r="F25" s="15" t="n">
        <v>9.16</v>
      </c>
      <c r="G25" s="15" t="n">
        <v>9.33</v>
      </c>
      <c r="H25" s="11"/>
      <c r="I25" s="11"/>
      <c r="J25" s="11"/>
      <c r="K25" s="11"/>
      <c r="L25" s="11"/>
      <c r="M25" s="11"/>
      <c r="N25" s="11" t="n">
        <f aca="false">(E25+F25+G25)/3</f>
        <v>8.99</v>
      </c>
      <c r="O25" s="16" t="n">
        <f aca="false">COUNT(E25,F25,G25,J25,M25)</f>
        <v>3</v>
      </c>
      <c r="P25" s="14" t="n">
        <f aca="false">STDEV(E25,F25,G25,J25,M25)</f>
        <v>0.44977772288098</v>
      </c>
      <c r="Q25" s="14" t="n">
        <f aca="false">P25/N25*100</f>
        <v>5.00308924228009</v>
      </c>
      <c r="R25" s="16" t="str">
        <f aca="false">IF(Q25&lt;33,"ОДНОРОДНЫЕ","НЕОДНОРОДНЫЕ")</f>
        <v>ОДНОРОДНЫЕ</v>
      </c>
      <c r="S25" s="11" t="n">
        <f aca="false">D25*N25</f>
        <v>449.5</v>
      </c>
      <c r="T25" s="11" t="n">
        <f aca="false">E25</f>
        <v>8.48</v>
      </c>
      <c r="U25" s="11" t="n">
        <f aca="false">D25*E25</f>
        <v>424</v>
      </c>
      <c r="V25" s="7"/>
      <c r="W25" s="7"/>
      <c r="X25" s="7"/>
      <c r="Y25" s="7"/>
      <c r="Z25" s="7"/>
    </row>
    <row r="26" customFormat="false" ht="39" hidden="false" customHeight="true" outlineLevel="0" collapsed="false">
      <c r="A26" s="9" t="n">
        <v>20</v>
      </c>
      <c r="B26" s="17" t="s">
        <v>27</v>
      </c>
      <c r="C26" s="13" t="s">
        <v>25</v>
      </c>
      <c r="D26" s="14" t="n">
        <v>450</v>
      </c>
      <c r="E26" s="15" t="n">
        <v>8.48</v>
      </c>
      <c r="F26" s="15" t="n">
        <v>9.16</v>
      </c>
      <c r="G26" s="15" t="n">
        <v>9.41</v>
      </c>
      <c r="H26" s="11"/>
      <c r="I26" s="11"/>
      <c r="J26" s="11"/>
      <c r="K26" s="11"/>
      <c r="L26" s="11"/>
      <c r="M26" s="11"/>
      <c r="N26" s="11" t="n">
        <f aca="false">(E26+F26+G26)/3</f>
        <v>9.01666666666667</v>
      </c>
      <c r="O26" s="16" t="n">
        <f aca="false">COUNT(E26,F26,G26,J26,M26)</f>
        <v>3</v>
      </c>
      <c r="P26" s="14" t="n">
        <f aca="false">STDEV(E26,F26,G26,J26,M26)</f>
        <v>0.481283007526064</v>
      </c>
      <c r="Q26" s="14" t="n">
        <f aca="false">P26/N26*100</f>
        <v>5.33770433485468</v>
      </c>
      <c r="R26" s="16" t="str">
        <f aca="false">IF(Q26&lt;33,"ОДНОРОДНЫЕ","НЕОДНОРОДНЫЕ")</f>
        <v>ОДНОРОДНЫЕ</v>
      </c>
      <c r="S26" s="11" t="n">
        <f aca="false">D26*N26</f>
        <v>4057.5</v>
      </c>
      <c r="T26" s="11" t="n">
        <f aca="false">E26</f>
        <v>8.48</v>
      </c>
      <c r="U26" s="11" t="n">
        <f aca="false">D26*E26</f>
        <v>3816</v>
      </c>
      <c r="V26" s="7"/>
      <c r="W26" s="7"/>
      <c r="X26" s="7"/>
      <c r="Y26" s="7"/>
      <c r="Z26" s="7"/>
    </row>
    <row r="27" customFormat="false" ht="39" hidden="false" customHeight="true" outlineLevel="0" collapsed="false">
      <c r="A27" s="9" t="n">
        <v>21</v>
      </c>
      <c r="B27" s="17" t="s">
        <v>27</v>
      </c>
      <c r="C27" s="13" t="s">
        <v>25</v>
      </c>
      <c r="D27" s="14" t="n">
        <v>950</v>
      </c>
      <c r="E27" s="15" t="n">
        <v>8.48</v>
      </c>
      <c r="F27" s="15" t="n">
        <v>8.99</v>
      </c>
      <c r="G27" s="15" t="n">
        <v>9.5</v>
      </c>
      <c r="H27" s="11"/>
      <c r="I27" s="11"/>
      <c r="J27" s="11"/>
      <c r="K27" s="11"/>
      <c r="L27" s="11"/>
      <c r="M27" s="11"/>
      <c r="N27" s="11" t="n">
        <f aca="false">(E27+F27+G27)/3</f>
        <v>8.99</v>
      </c>
      <c r="O27" s="16" t="n">
        <f aca="false">COUNT(E27,F27,G27,J27,M27)</f>
        <v>3</v>
      </c>
      <c r="P27" s="14" t="n">
        <f aca="false">STDEV(E27,F27,G27,J27,M27)</f>
        <v>0.51</v>
      </c>
      <c r="Q27" s="14" t="n">
        <f aca="false">P27/N27*100</f>
        <v>5.67296996662959</v>
      </c>
      <c r="R27" s="16" t="str">
        <f aca="false">IF(Q27&lt;33,"ОДНОРОДНЫЕ","НЕОДНОРОДНЫЕ")</f>
        <v>ОДНОРОДНЫЕ</v>
      </c>
      <c r="S27" s="11" t="n">
        <f aca="false">D27*N27</f>
        <v>8540.5</v>
      </c>
      <c r="T27" s="11" t="n">
        <f aca="false">E27</f>
        <v>8.48</v>
      </c>
      <c r="U27" s="11" t="n">
        <f aca="false">D27*E27</f>
        <v>8056</v>
      </c>
      <c r="V27" s="7"/>
      <c r="W27" s="7"/>
      <c r="X27" s="7"/>
      <c r="Y27" s="7"/>
      <c r="Z27" s="7"/>
    </row>
    <row r="28" customFormat="false" ht="39" hidden="false" customHeight="true" outlineLevel="0" collapsed="false">
      <c r="A28" s="9" t="n">
        <v>22</v>
      </c>
      <c r="B28" s="17" t="s">
        <v>27</v>
      </c>
      <c r="C28" s="13" t="s">
        <v>25</v>
      </c>
      <c r="D28" s="14" t="n">
        <v>700</v>
      </c>
      <c r="E28" s="15" t="n">
        <v>8.48</v>
      </c>
      <c r="F28" s="15" t="n">
        <v>9.16</v>
      </c>
      <c r="G28" s="15" t="n">
        <v>9.5</v>
      </c>
      <c r="H28" s="11"/>
      <c r="I28" s="11"/>
      <c r="J28" s="11"/>
      <c r="K28" s="11"/>
      <c r="L28" s="11"/>
      <c r="M28" s="11"/>
      <c r="N28" s="11" t="n">
        <f aca="false">(E28+F28+G28)/3</f>
        <v>9.04666666666667</v>
      </c>
      <c r="O28" s="16" t="n">
        <f aca="false">COUNT(E28,F28,G28,J28,M28)</f>
        <v>3</v>
      </c>
      <c r="P28" s="14" t="n">
        <f aca="false">STDEV(E28,F28,G28,J28,M28)</f>
        <v>0.519358578761662</v>
      </c>
      <c r="Q28" s="14" t="n">
        <f aca="false">P28/N28*100</f>
        <v>5.74088333192699</v>
      </c>
      <c r="R28" s="16" t="str">
        <f aca="false">IF(Q28&lt;33,"ОДНОРОДНЫЕ","НЕОДНОРОДНЫЕ")</f>
        <v>ОДНОРОДНЫЕ</v>
      </c>
      <c r="S28" s="11" t="n">
        <f aca="false">D28*N28</f>
        <v>6332.66666666667</v>
      </c>
      <c r="T28" s="11" t="n">
        <f aca="false">E28</f>
        <v>8.48</v>
      </c>
      <c r="U28" s="11" t="n">
        <f aca="false">D28*E28</f>
        <v>5936</v>
      </c>
      <c r="V28" s="7"/>
      <c r="W28" s="7"/>
      <c r="X28" s="7"/>
      <c r="Y28" s="7"/>
      <c r="Z28" s="7"/>
    </row>
    <row r="29" customFormat="false" ht="39" hidden="false" customHeight="true" outlineLevel="0" collapsed="false">
      <c r="A29" s="9" t="n">
        <v>23</v>
      </c>
      <c r="B29" s="17" t="s">
        <v>27</v>
      </c>
      <c r="C29" s="13" t="s">
        <v>25</v>
      </c>
      <c r="D29" s="14" t="n">
        <v>800</v>
      </c>
      <c r="E29" s="15" t="n">
        <v>7.45</v>
      </c>
      <c r="F29" s="15" t="n">
        <v>8.12</v>
      </c>
      <c r="G29" s="15" t="n">
        <v>8.34</v>
      </c>
      <c r="H29" s="11"/>
      <c r="I29" s="11"/>
      <c r="J29" s="11"/>
      <c r="K29" s="11"/>
      <c r="L29" s="11"/>
      <c r="M29" s="11"/>
      <c r="N29" s="11" t="n">
        <f aca="false">(E29+F29+G29)/3</f>
        <v>7.97</v>
      </c>
      <c r="O29" s="16" t="n">
        <f aca="false">COUNT(E29,F29,G29,J29,M29)</f>
        <v>3</v>
      </c>
      <c r="P29" s="14" t="n">
        <f aca="false">STDEV(E29,F29,G29,J29,M29)</f>
        <v>0.46357307945997</v>
      </c>
      <c r="Q29" s="14" t="n">
        <f aca="false">P29/N29*100</f>
        <v>5.81647527553287</v>
      </c>
      <c r="R29" s="16" t="str">
        <f aca="false">IF(Q29&lt;33,"ОДНОРОДНЫЕ","НЕОДНОРОДНЫЕ")</f>
        <v>ОДНОРОДНЫЕ</v>
      </c>
      <c r="S29" s="11" t="n">
        <f aca="false">D29*N29</f>
        <v>6376</v>
      </c>
      <c r="T29" s="11" t="n">
        <f aca="false">E29</f>
        <v>7.45</v>
      </c>
      <c r="U29" s="11" t="n">
        <f aca="false">D29*E29</f>
        <v>5960</v>
      </c>
      <c r="V29" s="7"/>
      <c r="W29" s="7"/>
      <c r="X29" s="7"/>
      <c r="Y29" s="7"/>
      <c r="Z29" s="7"/>
    </row>
    <row r="30" customFormat="false" ht="36.75" hidden="false" customHeight="true" outlineLevel="0" collapsed="false">
      <c r="A30" s="18" t="s">
        <v>28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1" t="n">
        <f aca="false">SUM(U7:U29)</f>
        <v>578621.25</v>
      </c>
      <c r="V30" s="7"/>
      <c r="W30" s="7"/>
      <c r="X30" s="7"/>
      <c r="Y30" s="7"/>
      <c r="Z30" s="7"/>
    </row>
    <row r="31" customFormat="false" ht="24" hidden="false" customHeight="true" outlineLevel="0" collapsed="false">
      <c r="A31" s="5" t="s">
        <v>29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19"/>
      <c r="U31" s="6"/>
      <c r="V31" s="7"/>
      <c r="W31" s="7"/>
      <c r="X31" s="7"/>
      <c r="Y31" s="7"/>
      <c r="Z31" s="7"/>
    </row>
    <row r="32" customFormat="false" ht="21.75" hidden="false" customHeight="true" outlineLevel="0" collapsed="false">
      <c r="A32" s="20" t="s">
        <v>30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6"/>
      <c r="U32" s="6"/>
      <c r="V32" s="7"/>
      <c r="W32" s="7"/>
      <c r="X32" s="7"/>
      <c r="Y32" s="7"/>
      <c r="Z32" s="7"/>
    </row>
    <row r="33" customFormat="false" ht="33" hidden="false" customHeight="true" outlineLevel="0" collapsed="false">
      <c r="A33" s="21"/>
      <c r="B33" s="21"/>
      <c r="C33" s="22"/>
      <c r="D33" s="22"/>
      <c r="E33" s="22"/>
      <c r="F33" s="22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6"/>
      <c r="U33" s="6"/>
      <c r="V33" s="7"/>
      <c r="W33" s="7"/>
      <c r="X33" s="7"/>
      <c r="Y33" s="7"/>
      <c r="Z33" s="7"/>
    </row>
    <row r="34" customFormat="false" ht="27" hidden="false" customHeight="true" outlineLevel="0" collapsed="false">
      <c r="A34" s="23" t="s">
        <v>31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6"/>
      <c r="U34" s="6"/>
      <c r="V34" s="7"/>
      <c r="W34" s="7"/>
      <c r="X34" s="7"/>
      <c r="Y34" s="7"/>
      <c r="Z34" s="7"/>
    </row>
    <row r="35" customFormat="false" ht="15.75" hidden="false" customHeight="true" outlineLevel="0" collapsed="false">
      <c r="A35" s="24" t="s">
        <v>32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6"/>
      <c r="U35" s="6"/>
      <c r="V35" s="7"/>
      <c r="W35" s="7"/>
      <c r="X35" s="7"/>
      <c r="Y35" s="7"/>
      <c r="Z35" s="7"/>
    </row>
    <row r="36" customFormat="false" ht="37.5" hidden="false" customHeight="true" outlineLevel="0" collapsed="false">
      <c r="A36" s="6"/>
      <c r="B36" s="6"/>
      <c r="C36" s="6"/>
      <c r="D36" s="6"/>
      <c r="E36" s="6"/>
      <c r="F36" s="6"/>
      <c r="G36" s="6"/>
      <c r="H36" s="25"/>
      <c r="I36" s="25"/>
      <c r="J36" s="6"/>
      <c r="K36" s="6"/>
      <c r="L36" s="6"/>
      <c r="M36" s="6"/>
      <c r="N36" s="6"/>
      <c r="O36" s="6"/>
      <c r="P36" s="6"/>
      <c r="Q36" s="6"/>
      <c r="R36" s="26"/>
      <c r="S36" s="6"/>
      <c r="T36" s="6"/>
      <c r="U36" s="6"/>
      <c r="V36" s="7"/>
      <c r="W36" s="7"/>
      <c r="X36" s="7"/>
      <c r="Y36" s="7"/>
      <c r="Z36" s="7"/>
    </row>
    <row r="37" customFormat="false" ht="35.25" hidden="false" customHeight="true" outlineLevel="0" collapsed="false">
      <c r="A37" s="6"/>
      <c r="B37" s="6"/>
      <c r="C37" s="6"/>
      <c r="D37" s="6"/>
      <c r="E37" s="6"/>
      <c r="F37" s="6"/>
      <c r="G37" s="6"/>
      <c r="H37" s="25"/>
      <c r="I37" s="25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7"/>
      <c r="W37" s="7"/>
      <c r="X37" s="7"/>
      <c r="Y37" s="7"/>
      <c r="Z37" s="7"/>
    </row>
    <row r="38" customFormat="false" ht="27" hidden="false" customHeight="true" outlineLevel="0" collapsed="false">
      <c r="A38" s="6"/>
      <c r="B38" s="6"/>
      <c r="C38" s="6"/>
      <c r="D38" s="6"/>
      <c r="E38" s="6"/>
      <c r="F38" s="6"/>
      <c r="G38" s="6"/>
      <c r="H38" s="25"/>
      <c r="I38" s="2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7"/>
      <c r="W38" s="7"/>
      <c r="X38" s="7"/>
      <c r="Y38" s="7"/>
      <c r="Z38" s="7"/>
    </row>
    <row r="39" customFormat="false" ht="12.75" hidden="false" customHeight="true" outlineLevel="0" collapsed="false">
      <c r="A39" s="6"/>
      <c r="B39" s="6"/>
      <c r="C39" s="6"/>
      <c r="D39" s="6"/>
      <c r="E39" s="6"/>
      <c r="F39" s="6"/>
      <c r="G39" s="6"/>
      <c r="H39" s="25"/>
      <c r="I39" s="2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7"/>
      <c r="W39" s="7"/>
      <c r="X39" s="7"/>
      <c r="Y39" s="7"/>
      <c r="Z39" s="7"/>
    </row>
    <row r="40" customFormat="false" ht="35.25" hidden="false" customHeight="true" outlineLevel="0" collapsed="false">
      <c r="A40" s="6"/>
      <c r="B40" s="6"/>
      <c r="C40" s="6"/>
      <c r="D40" s="6"/>
      <c r="E40" s="6"/>
      <c r="F40" s="6"/>
      <c r="G40" s="6"/>
      <c r="H40" s="25"/>
      <c r="I40" s="2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7"/>
      <c r="W40" s="7"/>
      <c r="X40" s="7"/>
      <c r="Y40" s="7"/>
      <c r="Z40" s="7"/>
    </row>
    <row r="41" customFormat="false" ht="35.25" hidden="false" customHeight="true" outlineLevel="0" collapsed="false">
      <c r="A41" s="6"/>
      <c r="B41" s="6"/>
      <c r="C41" s="6"/>
      <c r="D41" s="6"/>
      <c r="E41" s="6"/>
      <c r="F41" s="6"/>
      <c r="G41" s="6"/>
      <c r="H41" s="25"/>
      <c r="I41" s="2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7"/>
      <c r="W41" s="7"/>
      <c r="X41" s="7"/>
      <c r="Y41" s="7"/>
      <c r="Z41" s="7"/>
    </row>
    <row r="42" customFormat="false" ht="35.25" hidden="false" customHeight="true" outlineLevel="0" collapsed="false">
      <c r="A42" s="6"/>
      <c r="B42" s="6"/>
      <c r="C42" s="6"/>
      <c r="D42" s="6"/>
      <c r="E42" s="6"/>
      <c r="F42" s="6"/>
      <c r="G42" s="6"/>
      <c r="H42" s="25"/>
      <c r="I42" s="2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7"/>
      <c r="W42" s="7"/>
      <c r="X42" s="7"/>
      <c r="Y42" s="7"/>
      <c r="Z42" s="7"/>
    </row>
    <row r="43" customFormat="false" ht="18" hidden="false" customHeight="true" outlineLevel="0" collapsed="false">
      <c r="A43" s="6"/>
      <c r="B43" s="6"/>
      <c r="C43" s="6"/>
      <c r="D43" s="6"/>
      <c r="E43" s="6"/>
      <c r="F43" s="6"/>
      <c r="G43" s="6"/>
      <c r="H43" s="25"/>
      <c r="I43" s="2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7"/>
      <c r="W43" s="7"/>
      <c r="X43" s="7"/>
      <c r="Y43" s="7"/>
      <c r="Z43" s="7"/>
    </row>
    <row r="44" customFormat="false" ht="35.25" hidden="false" customHeight="true" outlineLevel="0" collapsed="false">
      <c r="A44" s="6"/>
      <c r="B44" s="6"/>
      <c r="C44" s="6"/>
      <c r="D44" s="6"/>
      <c r="E44" s="6"/>
      <c r="F44" s="6"/>
      <c r="G44" s="6"/>
      <c r="H44" s="25"/>
      <c r="I44" s="2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/>
      <c r="W44" s="7"/>
      <c r="X44" s="7"/>
      <c r="Y44" s="7"/>
      <c r="Z44" s="7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25"/>
      <c r="I45" s="2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/>
      <c r="W45" s="7"/>
      <c r="X45" s="7"/>
      <c r="Y45" s="7"/>
      <c r="Z45" s="7"/>
    </row>
    <row r="46" customFormat="false" ht="37.5" hidden="false" customHeight="true" outlineLevel="0" collapsed="false">
      <c r="A46" s="6"/>
      <c r="B46" s="6"/>
      <c r="C46" s="6"/>
      <c r="D46" s="6"/>
      <c r="E46" s="6"/>
      <c r="F46" s="6"/>
      <c r="G46" s="6"/>
      <c r="H46" s="25"/>
      <c r="I46" s="2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/>
      <c r="W46" s="7"/>
      <c r="X46" s="7"/>
      <c r="Y46" s="7"/>
      <c r="Z46" s="7"/>
    </row>
    <row r="47" s="2" customFormat="true" ht="67.5" hidden="false" customHeight="true" outlineLevel="0" collapsed="false">
      <c r="A47" s="6"/>
      <c r="B47" s="6"/>
      <c r="C47" s="6"/>
      <c r="D47" s="6"/>
      <c r="E47" s="6"/>
      <c r="F47" s="6"/>
      <c r="G47" s="6"/>
      <c r="H47" s="25"/>
      <c r="I47" s="25"/>
      <c r="J47" s="6"/>
      <c r="K47" s="6"/>
      <c r="L47" s="6"/>
      <c r="M47" s="6"/>
      <c r="N47" s="6"/>
      <c r="O47" s="6"/>
      <c r="P47" s="6"/>
      <c r="Q47" s="6"/>
      <c r="R47" s="6"/>
      <c r="S47" s="6"/>
      <c r="T47" s="25"/>
      <c r="U47" s="25"/>
      <c r="V47" s="27"/>
      <c r="W47" s="27"/>
      <c r="X47" s="27"/>
      <c r="Y47" s="27"/>
      <c r="Z47" s="27"/>
    </row>
    <row r="48" customFormat="false" ht="33.75" hidden="false" customHeight="true" outlineLevel="0" collapsed="false">
      <c r="A48" s="6"/>
      <c r="B48" s="6"/>
      <c r="C48" s="6"/>
      <c r="D48" s="6"/>
      <c r="E48" s="6"/>
      <c r="F48" s="6"/>
      <c r="G48" s="6"/>
      <c r="H48" s="25"/>
      <c r="I48" s="2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  <c r="W48" s="7"/>
      <c r="X48" s="7"/>
      <c r="Y48" s="7"/>
      <c r="Z48" s="7"/>
    </row>
    <row r="49" customFormat="false" ht="26.25" hidden="false" customHeight="true" outlineLevel="0" collapsed="false">
      <c r="A49" s="6"/>
      <c r="B49" s="6"/>
      <c r="C49" s="6"/>
      <c r="D49" s="6"/>
      <c r="E49" s="6"/>
      <c r="F49" s="6"/>
      <c r="G49" s="6"/>
      <c r="H49" s="25"/>
      <c r="I49" s="2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  <c r="W49" s="7"/>
      <c r="X49" s="7"/>
      <c r="Y49" s="7"/>
      <c r="Z49" s="7"/>
    </row>
    <row r="50" customFormat="false" ht="27.75" hidden="false" customHeight="true" outlineLevel="0" collapsed="false">
      <c r="A50" s="6"/>
      <c r="B50" s="6"/>
      <c r="C50" s="6"/>
      <c r="D50" s="6"/>
      <c r="E50" s="6"/>
      <c r="F50" s="6"/>
      <c r="G50" s="6"/>
      <c r="H50" s="25"/>
      <c r="I50" s="2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7"/>
      <c r="W50" s="7"/>
      <c r="X50" s="7"/>
      <c r="Y50" s="7"/>
      <c r="Z50" s="7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25"/>
      <c r="I51" s="2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7"/>
      <c r="W51" s="7"/>
      <c r="X51" s="7"/>
      <c r="Y51" s="7"/>
      <c r="Z51" s="7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25"/>
      <c r="I52" s="2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  <c r="W52" s="7"/>
      <c r="X52" s="7"/>
      <c r="Y52" s="7"/>
      <c r="Z52" s="7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25"/>
      <c r="I53" s="2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7"/>
      <c r="W53" s="7"/>
      <c r="X53" s="7"/>
      <c r="Y53" s="7"/>
      <c r="Z53" s="7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25"/>
      <c r="I54" s="2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7"/>
      <c r="W54" s="7"/>
      <c r="X54" s="7"/>
      <c r="Y54" s="7"/>
      <c r="Z54" s="7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25"/>
      <c r="I55" s="2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25"/>
      <c r="I56" s="2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25"/>
      <c r="I57" s="2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25"/>
      <c r="I58" s="2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25"/>
      <c r="I59" s="2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25"/>
      <c r="I60" s="2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25"/>
      <c r="I61" s="2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25"/>
      <c r="I62" s="2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25"/>
      <c r="I63" s="2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25"/>
      <c r="I64" s="2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25"/>
      <c r="I65" s="2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25"/>
      <c r="I66" s="2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customFormat="false" ht="15" hidden="false" customHeight="false" outlineLevel="0" collapsed="false">
      <c r="A67" s="6"/>
      <c r="B67" s="6"/>
      <c r="C67" s="6"/>
      <c r="D67" s="6"/>
      <c r="E67" s="6"/>
      <c r="F67" s="6"/>
      <c r="G67" s="6"/>
      <c r="H67" s="25"/>
      <c r="I67" s="2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customFormat="false" ht="15" hidden="false" customHeight="false" outlineLevel="0" collapsed="false">
      <c r="A68" s="6"/>
      <c r="B68" s="6"/>
      <c r="C68" s="6"/>
      <c r="D68" s="6"/>
      <c r="E68" s="6"/>
      <c r="F68" s="6"/>
      <c r="G68" s="6"/>
      <c r="H68" s="25"/>
      <c r="I68" s="2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customFormat="false" ht="15" hidden="false" customHeight="false" outlineLevel="0" collapsed="false">
      <c r="A69" s="6"/>
      <c r="B69" s="6"/>
      <c r="C69" s="6"/>
      <c r="D69" s="6"/>
      <c r="E69" s="6"/>
      <c r="F69" s="6"/>
      <c r="G69" s="6"/>
      <c r="H69" s="25"/>
      <c r="I69" s="2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customFormat="false" ht="15" hidden="false" customHeight="false" outlineLevel="0" collapsed="false">
      <c r="A70" s="6"/>
      <c r="B70" s="6"/>
      <c r="C70" s="6"/>
      <c r="D70" s="6"/>
      <c r="E70" s="6"/>
      <c r="F70" s="6"/>
      <c r="G70" s="6"/>
      <c r="H70" s="25"/>
      <c r="I70" s="2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customFormat="false" ht="15" hidden="false" customHeight="false" outlineLevel="0" collapsed="false">
      <c r="A71" s="6"/>
      <c r="B71" s="6"/>
      <c r="C71" s="6"/>
      <c r="D71" s="6"/>
      <c r="E71" s="6"/>
      <c r="F71" s="6"/>
      <c r="G71" s="6"/>
      <c r="H71" s="25"/>
      <c r="I71" s="2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customFormat="false" ht="15" hidden="false" customHeight="false" outlineLevel="0" collapsed="false">
      <c r="A72" s="6"/>
      <c r="B72" s="6"/>
      <c r="C72" s="6"/>
      <c r="D72" s="6"/>
      <c r="E72" s="6"/>
      <c r="F72" s="6"/>
      <c r="G72" s="6"/>
      <c r="H72" s="25"/>
      <c r="I72" s="2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customFormat="false" ht="15" hidden="false" customHeight="false" outlineLevel="0" collapsed="false">
      <c r="A73" s="6"/>
      <c r="B73" s="6"/>
      <c r="C73" s="6"/>
      <c r="D73" s="6"/>
      <c r="E73" s="6"/>
      <c r="F73" s="6"/>
      <c r="G73" s="6"/>
      <c r="H73" s="25"/>
      <c r="I73" s="2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customFormat="false" ht="15" hidden="false" customHeight="false" outlineLevel="0" collapsed="false">
      <c r="A74" s="6"/>
      <c r="B74" s="6"/>
      <c r="C74" s="6"/>
      <c r="D74" s="6"/>
      <c r="E74" s="6"/>
      <c r="F74" s="6"/>
      <c r="G74" s="6"/>
      <c r="H74" s="25"/>
      <c r="I74" s="2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customFormat="false" ht="15" hidden="false" customHeight="false" outlineLevel="0" collapsed="false">
      <c r="A75" s="6"/>
      <c r="B75" s="6"/>
      <c r="C75" s="6"/>
      <c r="D75" s="6"/>
      <c r="E75" s="6"/>
      <c r="F75" s="6"/>
      <c r="G75" s="6"/>
      <c r="H75" s="25"/>
      <c r="I75" s="2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customFormat="false" ht="15" hidden="false" customHeight="false" outlineLevel="0" collapsed="false">
      <c r="A76" s="6"/>
      <c r="B76" s="6"/>
      <c r="C76" s="6"/>
      <c r="D76" s="6"/>
      <c r="E76" s="6"/>
      <c r="F76" s="6"/>
      <c r="G76" s="6"/>
      <c r="H76" s="25"/>
      <c r="I76" s="2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customFormat="false" ht="15" hidden="false" customHeight="false" outlineLevel="0" collapsed="false">
      <c r="A77" s="6"/>
      <c r="B77" s="6"/>
      <c r="C77" s="6"/>
      <c r="D77" s="6"/>
      <c r="E77" s="6"/>
      <c r="F77" s="6"/>
      <c r="G77" s="6"/>
      <c r="H77" s="25"/>
      <c r="I77" s="2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customFormat="false" ht="15" hidden="false" customHeight="false" outlineLevel="0" collapsed="false">
      <c r="A78" s="6"/>
      <c r="B78" s="6"/>
      <c r="C78" s="6"/>
      <c r="D78" s="6"/>
      <c r="E78" s="6"/>
      <c r="F78" s="6"/>
      <c r="G78" s="6"/>
      <c r="H78" s="25"/>
      <c r="I78" s="2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customFormat="false" ht="15" hidden="false" customHeight="false" outlineLevel="0" collapsed="false">
      <c r="A79" s="6"/>
      <c r="B79" s="6"/>
      <c r="C79" s="6"/>
      <c r="D79" s="6"/>
      <c r="E79" s="6"/>
      <c r="F79" s="6"/>
      <c r="G79" s="6"/>
      <c r="H79" s="25"/>
      <c r="I79" s="2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customFormat="false" ht="15" hidden="false" customHeight="false" outlineLevel="0" collapsed="false">
      <c r="A80" s="6"/>
      <c r="B80" s="6"/>
      <c r="C80" s="6"/>
      <c r="D80" s="6"/>
      <c r="E80" s="6"/>
      <c r="F80" s="6"/>
      <c r="G80" s="6"/>
      <c r="H80" s="25"/>
      <c r="I80" s="2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customFormat="false" ht="15" hidden="false" customHeight="false" outlineLevel="0" collapsed="false">
      <c r="A81" s="28"/>
      <c r="B81" s="28"/>
      <c r="C81" s="28"/>
      <c r="D81" s="28"/>
      <c r="E81" s="28"/>
      <c r="F81" s="28"/>
      <c r="G81" s="28"/>
      <c r="H81" s="4"/>
      <c r="I81" s="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customFormat="false" ht="15" hidden="false" customHeight="false" outlineLevel="0" collapsed="false">
      <c r="A82" s="28"/>
      <c r="B82" s="28"/>
      <c r="C82" s="28"/>
      <c r="D82" s="28"/>
      <c r="E82" s="28"/>
      <c r="F82" s="28"/>
      <c r="G82" s="28"/>
      <c r="H82" s="4"/>
      <c r="I82" s="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customFormat="false" ht="15" hidden="false" customHeight="false" outlineLevel="0" collapsed="false">
      <c r="A83" s="28"/>
      <c r="B83" s="28"/>
      <c r="C83" s="28"/>
      <c r="D83" s="28"/>
      <c r="E83" s="28"/>
      <c r="F83" s="28"/>
      <c r="G83" s="28"/>
      <c r="H83" s="4"/>
      <c r="I83" s="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customFormat="false" ht="15" hidden="false" customHeight="false" outlineLevel="0" collapsed="false">
      <c r="A84" s="28"/>
      <c r="B84" s="28"/>
      <c r="C84" s="28"/>
      <c r="D84" s="28"/>
      <c r="E84" s="28"/>
      <c r="F84" s="28"/>
      <c r="G84" s="28"/>
      <c r="H84" s="4"/>
      <c r="I84" s="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customFormat="false" ht="15" hidden="false" customHeight="false" outlineLevel="0" collapsed="false">
      <c r="A85" s="28"/>
      <c r="B85" s="28"/>
      <c r="C85" s="28"/>
      <c r="D85" s="28"/>
      <c r="E85" s="28"/>
      <c r="F85" s="28"/>
      <c r="G85" s="28"/>
      <c r="H85" s="4"/>
      <c r="I85" s="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customFormat="false" ht="15" hidden="false" customHeight="false" outlineLevel="0" collapsed="false">
      <c r="A86" s="28"/>
      <c r="B86" s="28"/>
      <c r="C86" s="28"/>
      <c r="D86" s="28"/>
      <c r="E86" s="28"/>
      <c r="F86" s="28"/>
      <c r="G86" s="28"/>
      <c r="H86" s="4"/>
      <c r="I86" s="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customFormat="false" ht="15" hidden="false" customHeight="false" outlineLevel="0" collapsed="false">
      <c r="A87" s="28"/>
      <c r="B87" s="28"/>
      <c r="C87" s="28"/>
      <c r="D87" s="28"/>
      <c r="E87" s="28"/>
      <c r="F87" s="28"/>
      <c r="G87" s="28"/>
      <c r="H87" s="4"/>
      <c r="I87" s="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customFormat="false" ht="15" hidden="false" customHeight="false" outlineLevel="0" collapsed="false">
      <c r="A88" s="28"/>
      <c r="B88" s="28"/>
      <c r="C88" s="28"/>
      <c r="D88" s="28"/>
      <c r="E88" s="28"/>
      <c r="F88" s="28"/>
      <c r="G88" s="28"/>
      <c r="H88" s="4"/>
      <c r="I88" s="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customFormat="false" ht="15" hidden="false" customHeight="false" outlineLevel="0" collapsed="false">
      <c r="A89" s="28"/>
      <c r="B89" s="28"/>
      <c r="C89" s="28"/>
      <c r="D89" s="28"/>
      <c r="E89" s="28"/>
      <c r="F89" s="28"/>
      <c r="G89" s="28"/>
      <c r="H89" s="4"/>
      <c r="I89" s="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customFormat="false" ht="15" hidden="false" customHeight="false" outlineLevel="0" collapsed="false">
      <c r="A90" s="28"/>
      <c r="B90" s="28"/>
      <c r="C90" s="28"/>
      <c r="D90" s="28"/>
      <c r="E90" s="28"/>
      <c r="F90" s="28"/>
      <c r="G90" s="28"/>
      <c r="H90" s="4"/>
      <c r="I90" s="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customFormat="false" ht="15" hidden="false" customHeight="false" outlineLevel="0" collapsed="false">
      <c r="A91" s="28"/>
      <c r="B91" s="28"/>
      <c r="C91" s="28"/>
      <c r="D91" s="28"/>
      <c r="E91" s="28"/>
      <c r="F91" s="28"/>
      <c r="G91" s="28"/>
      <c r="H91" s="4"/>
      <c r="I91" s="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customFormat="false" ht="15" hidden="false" customHeight="false" outlineLevel="0" collapsed="false">
      <c r="A92" s="28"/>
      <c r="B92" s="28"/>
      <c r="C92" s="28"/>
      <c r="D92" s="28"/>
      <c r="E92" s="28"/>
      <c r="F92" s="28"/>
      <c r="G92" s="28"/>
      <c r="H92" s="4"/>
      <c r="I92" s="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customFormat="false" ht="15" hidden="false" customHeight="false" outlineLevel="0" collapsed="false">
      <c r="A93" s="28"/>
      <c r="B93" s="28"/>
      <c r="C93" s="28"/>
      <c r="D93" s="28"/>
      <c r="E93" s="28"/>
      <c r="F93" s="28"/>
      <c r="G93" s="28"/>
      <c r="H93" s="4"/>
      <c r="I93" s="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customFormat="false" ht="15" hidden="false" customHeight="false" outlineLevel="0" collapsed="false">
      <c r="A94" s="28"/>
      <c r="B94" s="28"/>
      <c r="C94" s="28"/>
      <c r="D94" s="28"/>
      <c r="E94" s="28"/>
      <c r="F94" s="28"/>
      <c r="G94" s="28"/>
      <c r="H94" s="4"/>
      <c r="I94" s="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customFormat="false" ht="15" hidden="false" customHeight="false" outlineLevel="0" collapsed="false">
      <c r="A95" s="28"/>
      <c r="B95" s="28"/>
      <c r="C95" s="28"/>
      <c r="D95" s="28"/>
      <c r="E95" s="28"/>
      <c r="F95" s="28"/>
      <c r="G95" s="28"/>
      <c r="H95" s="4"/>
      <c r="I95" s="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customFormat="false" ht="15" hidden="false" customHeight="false" outlineLevel="0" collapsed="false">
      <c r="A96" s="28"/>
      <c r="B96" s="28"/>
      <c r="C96" s="28"/>
      <c r="D96" s="28"/>
      <c r="E96" s="28"/>
      <c r="F96" s="28"/>
      <c r="G96" s="28"/>
      <c r="H96" s="4"/>
      <c r="I96" s="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customFormat="false" ht="15" hidden="false" customHeight="false" outlineLevel="0" collapsed="false">
      <c r="A97" s="28"/>
      <c r="B97" s="28"/>
      <c r="C97" s="28"/>
      <c r="D97" s="28"/>
      <c r="E97" s="28"/>
      <c r="F97" s="28"/>
      <c r="G97" s="28"/>
      <c r="H97" s="4"/>
      <c r="I97" s="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customFormat="false" ht="15" hidden="false" customHeight="false" outlineLevel="0" collapsed="false">
      <c r="A98" s="28"/>
      <c r="B98" s="28"/>
      <c r="C98" s="28"/>
      <c r="D98" s="28"/>
      <c r="E98" s="28"/>
      <c r="F98" s="28"/>
      <c r="G98" s="28"/>
      <c r="H98" s="4"/>
      <c r="I98" s="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customFormat="false" ht="15" hidden="false" customHeight="false" outlineLevel="0" collapsed="false">
      <c r="A99" s="28"/>
      <c r="B99" s="28"/>
      <c r="C99" s="28"/>
      <c r="D99" s="28"/>
      <c r="E99" s="28"/>
      <c r="F99" s="28"/>
      <c r="G99" s="28"/>
      <c r="H99" s="4"/>
      <c r="I99" s="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customFormat="false" ht="15" hidden="false" customHeight="false" outlineLevel="0" collapsed="false">
      <c r="A100" s="28"/>
      <c r="B100" s="28"/>
      <c r="C100" s="28"/>
      <c r="D100" s="28"/>
      <c r="E100" s="28"/>
      <c r="F100" s="28"/>
      <c r="G100" s="28"/>
      <c r="H100" s="4"/>
      <c r="I100" s="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customFormat="false" ht="15" hidden="false" customHeight="false" outlineLevel="0" collapsed="false">
      <c r="A101" s="28"/>
      <c r="B101" s="28"/>
      <c r="C101" s="28"/>
      <c r="D101" s="28"/>
      <c r="E101" s="28"/>
      <c r="F101" s="28"/>
      <c r="G101" s="28"/>
      <c r="H101" s="4"/>
      <c r="I101" s="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customFormat="false" ht="15" hidden="false" customHeight="false" outlineLevel="0" collapsed="false">
      <c r="A102" s="28"/>
      <c r="B102" s="28"/>
      <c r="C102" s="28"/>
      <c r="D102" s="28"/>
      <c r="E102" s="28"/>
      <c r="F102" s="28"/>
      <c r="G102" s="28"/>
      <c r="H102" s="4"/>
      <c r="I102" s="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customFormat="false" ht="15" hidden="false" customHeight="false" outlineLevel="0" collapsed="false">
      <c r="A103" s="28"/>
      <c r="B103" s="28"/>
      <c r="C103" s="28"/>
      <c r="D103" s="28"/>
      <c r="E103" s="28"/>
      <c r="F103" s="28"/>
      <c r="G103" s="28"/>
      <c r="H103" s="4"/>
      <c r="I103" s="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customFormat="false" ht="15" hidden="false" customHeight="false" outlineLevel="0" collapsed="false">
      <c r="A104" s="28"/>
      <c r="B104" s="28"/>
      <c r="C104" s="28"/>
      <c r="D104" s="28"/>
      <c r="E104" s="28"/>
      <c r="F104" s="28"/>
      <c r="G104" s="28"/>
      <c r="H104" s="4"/>
      <c r="I104" s="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customFormat="false" ht="15" hidden="false" customHeight="false" outlineLevel="0" collapsed="false">
      <c r="A105" s="28"/>
      <c r="B105" s="28"/>
      <c r="C105" s="28"/>
      <c r="D105" s="28"/>
      <c r="E105" s="28"/>
      <c r="F105" s="28"/>
      <c r="G105" s="28"/>
      <c r="H105" s="4"/>
      <c r="I105" s="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customFormat="false" ht="15" hidden="false" customHeight="false" outlineLevel="0" collapsed="false">
      <c r="A106" s="28"/>
      <c r="B106" s="28"/>
      <c r="C106" s="28"/>
      <c r="D106" s="28"/>
      <c r="E106" s="28"/>
      <c r="F106" s="28"/>
      <c r="G106" s="28"/>
      <c r="H106" s="4"/>
      <c r="I106" s="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customFormat="false" ht="15" hidden="false" customHeight="false" outlineLevel="0" collapsed="false">
      <c r="A107" s="28"/>
      <c r="B107" s="28"/>
      <c r="C107" s="28"/>
      <c r="D107" s="28"/>
      <c r="E107" s="28"/>
      <c r="F107" s="28"/>
      <c r="G107" s="28"/>
      <c r="H107" s="4"/>
      <c r="I107" s="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customFormat="false" ht="15" hidden="false" customHeight="false" outlineLevel="0" collapsed="false">
      <c r="A108" s="28"/>
      <c r="B108" s="28"/>
      <c r="C108" s="28"/>
      <c r="D108" s="28"/>
      <c r="E108" s="28"/>
      <c r="F108" s="28"/>
      <c r="G108" s="28"/>
      <c r="H108" s="4"/>
      <c r="I108" s="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customFormat="false" ht="15" hidden="false" customHeight="false" outlineLevel="0" collapsed="false">
      <c r="A109" s="28"/>
      <c r="B109" s="28"/>
      <c r="C109" s="28"/>
      <c r="D109" s="28"/>
      <c r="E109" s="28"/>
      <c r="F109" s="28"/>
      <c r="G109" s="28"/>
      <c r="H109" s="4"/>
      <c r="I109" s="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customFormat="false" ht="15" hidden="false" customHeight="false" outlineLevel="0" collapsed="false">
      <c r="A110" s="28"/>
      <c r="B110" s="28"/>
      <c r="C110" s="28"/>
      <c r="D110" s="28"/>
      <c r="E110" s="28"/>
      <c r="F110" s="28"/>
      <c r="G110" s="28"/>
      <c r="H110" s="4"/>
      <c r="I110" s="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customFormat="false" ht="15" hidden="false" customHeight="false" outlineLevel="0" collapsed="false">
      <c r="A111" s="28"/>
      <c r="B111" s="28"/>
      <c r="C111" s="28"/>
      <c r="D111" s="28"/>
      <c r="E111" s="28"/>
      <c r="F111" s="28"/>
      <c r="G111" s="28"/>
      <c r="H111" s="4"/>
      <c r="I111" s="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customFormat="false" ht="15" hidden="false" customHeight="false" outlineLevel="0" collapsed="false">
      <c r="A112" s="28"/>
      <c r="B112" s="28"/>
      <c r="C112" s="28"/>
      <c r="D112" s="28"/>
      <c r="E112" s="28"/>
      <c r="F112" s="28"/>
      <c r="G112" s="28"/>
      <c r="H112" s="4"/>
      <c r="I112" s="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customFormat="false" ht="15" hidden="false" customHeight="false" outlineLevel="0" collapsed="false">
      <c r="A113" s="28"/>
      <c r="B113" s="28"/>
      <c r="C113" s="28"/>
      <c r="D113" s="28"/>
      <c r="E113" s="28"/>
      <c r="F113" s="28"/>
      <c r="G113" s="28"/>
      <c r="H113" s="4"/>
      <c r="I113" s="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customFormat="false" ht="15" hidden="false" customHeight="false" outlineLevel="0" collapsed="false">
      <c r="A114" s="28"/>
      <c r="B114" s="28"/>
      <c r="C114" s="28"/>
      <c r="D114" s="28"/>
      <c r="E114" s="28"/>
      <c r="F114" s="28"/>
      <c r="G114" s="28"/>
      <c r="H114" s="4"/>
      <c r="I114" s="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customFormat="false" ht="15" hidden="false" customHeight="false" outlineLevel="0" collapsed="false">
      <c r="A115" s="28"/>
      <c r="B115" s="28"/>
      <c r="C115" s="28"/>
      <c r="D115" s="28"/>
      <c r="E115" s="28"/>
      <c r="F115" s="28"/>
      <c r="G115" s="28"/>
      <c r="H115" s="4"/>
      <c r="I115" s="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customFormat="false" ht="15" hidden="false" customHeight="false" outlineLevel="0" collapsed="false">
      <c r="A116" s="28"/>
      <c r="B116" s="28"/>
      <c r="C116" s="28"/>
      <c r="D116" s="28"/>
      <c r="E116" s="28"/>
      <c r="F116" s="28"/>
      <c r="G116" s="28"/>
      <c r="H116" s="4"/>
      <c r="I116" s="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customFormat="false" ht="15" hidden="false" customHeight="false" outlineLevel="0" collapsed="false">
      <c r="A117" s="28"/>
      <c r="B117" s="28"/>
      <c r="C117" s="28"/>
      <c r="D117" s="28"/>
      <c r="E117" s="28"/>
      <c r="F117" s="28"/>
      <c r="G117" s="28"/>
      <c r="H117" s="4"/>
      <c r="I117" s="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customFormat="false" ht="15" hidden="false" customHeight="false" outlineLevel="0" collapsed="false">
      <c r="A118" s="28"/>
      <c r="B118" s="28"/>
      <c r="C118" s="28"/>
      <c r="D118" s="28"/>
      <c r="E118" s="28"/>
      <c r="F118" s="28"/>
      <c r="G118" s="28"/>
      <c r="H118" s="4"/>
      <c r="I118" s="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customFormat="false" ht="15" hidden="false" customHeight="false" outlineLevel="0" collapsed="false">
      <c r="A119" s="28"/>
      <c r="B119" s="28"/>
      <c r="C119" s="28"/>
      <c r="D119" s="28"/>
      <c r="E119" s="28"/>
      <c r="F119" s="28"/>
      <c r="G119" s="28"/>
      <c r="H119" s="4"/>
      <c r="I119" s="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customFormat="false" ht="15" hidden="false" customHeight="false" outlineLevel="0" collapsed="false">
      <c r="A120" s="28"/>
      <c r="B120" s="28"/>
      <c r="C120" s="28"/>
      <c r="D120" s="28"/>
      <c r="E120" s="28"/>
      <c r="F120" s="28"/>
      <c r="G120" s="28"/>
      <c r="H120" s="4"/>
      <c r="I120" s="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customFormat="false" ht="15" hidden="false" customHeight="false" outlineLevel="0" collapsed="false">
      <c r="A121" s="28"/>
      <c r="B121" s="28"/>
      <c r="C121" s="28"/>
      <c r="D121" s="28"/>
      <c r="E121" s="28"/>
      <c r="F121" s="28"/>
      <c r="G121" s="28"/>
      <c r="H121" s="4"/>
      <c r="I121" s="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customFormat="false" ht="15" hidden="false" customHeight="false" outlineLevel="0" collapsed="false">
      <c r="A122" s="28"/>
      <c r="B122" s="28"/>
      <c r="C122" s="28"/>
      <c r="D122" s="28"/>
      <c r="E122" s="28"/>
      <c r="F122" s="28"/>
      <c r="G122" s="28"/>
      <c r="H122" s="4"/>
      <c r="I122" s="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customFormat="false" ht="15" hidden="false" customHeight="false" outlineLevel="0" collapsed="false">
      <c r="A123" s="28"/>
      <c r="B123" s="28"/>
      <c r="C123" s="28"/>
      <c r="D123" s="28"/>
      <c r="E123" s="28"/>
      <c r="F123" s="28"/>
      <c r="G123" s="28"/>
      <c r="H123" s="4"/>
      <c r="I123" s="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customFormat="false" ht="15" hidden="false" customHeight="false" outlineLevel="0" collapsed="false">
      <c r="A124" s="28"/>
      <c r="B124" s="28"/>
      <c r="C124" s="28"/>
      <c r="D124" s="28"/>
      <c r="E124" s="28"/>
      <c r="F124" s="28"/>
      <c r="G124" s="28"/>
      <c r="H124" s="4"/>
      <c r="I124" s="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customFormat="false" ht="15" hidden="false" customHeight="false" outlineLevel="0" collapsed="false">
      <c r="A125" s="28"/>
      <c r="B125" s="28"/>
      <c r="C125" s="28"/>
      <c r="D125" s="28"/>
      <c r="E125" s="28"/>
      <c r="F125" s="28"/>
      <c r="G125" s="28"/>
      <c r="H125" s="4"/>
      <c r="I125" s="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customFormat="false" ht="15" hidden="false" customHeight="false" outlineLevel="0" collapsed="false">
      <c r="A126" s="28"/>
      <c r="B126" s="28"/>
      <c r="C126" s="28"/>
      <c r="D126" s="28"/>
      <c r="E126" s="28"/>
      <c r="F126" s="28"/>
      <c r="G126" s="28"/>
      <c r="H126" s="4"/>
      <c r="I126" s="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customFormat="false" ht="15" hidden="false" customHeight="false" outlineLevel="0" collapsed="false">
      <c r="A127" s="28"/>
      <c r="B127" s="28"/>
      <c r="C127" s="28"/>
      <c r="D127" s="28"/>
      <c r="E127" s="28"/>
      <c r="F127" s="28"/>
      <c r="G127" s="28"/>
      <c r="H127" s="4"/>
      <c r="I127" s="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customFormat="false" ht="15" hidden="false" customHeight="false" outlineLevel="0" collapsed="false">
      <c r="A128" s="28"/>
      <c r="B128" s="28"/>
      <c r="C128" s="28"/>
      <c r="D128" s="28"/>
      <c r="E128" s="28"/>
      <c r="F128" s="28"/>
      <c r="G128" s="28"/>
      <c r="H128" s="4"/>
      <c r="I128" s="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customFormat="false" ht="15" hidden="false" customHeight="false" outlineLevel="0" collapsed="false">
      <c r="A129" s="28"/>
      <c r="B129" s="28"/>
      <c r="C129" s="28"/>
      <c r="D129" s="28"/>
      <c r="E129" s="28"/>
      <c r="F129" s="28"/>
      <c r="G129" s="28"/>
      <c r="H129" s="4"/>
      <c r="I129" s="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customFormat="false" ht="15" hidden="false" customHeight="false" outlineLevel="0" collapsed="false">
      <c r="A130" s="28"/>
      <c r="B130" s="28"/>
      <c r="C130" s="28"/>
      <c r="D130" s="28"/>
      <c r="E130" s="28"/>
      <c r="F130" s="28"/>
      <c r="G130" s="28"/>
      <c r="H130" s="4"/>
      <c r="I130" s="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customFormat="false" ht="15" hidden="false" customHeight="false" outlineLevel="0" collapsed="false">
      <c r="A131" s="28"/>
      <c r="B131" s="28"/>
      <c r="C131" s="28"/>
      <c r="D131" s="28"/>
      <c r="E131" s="28"/>
      <c r="F131" s="28"/>
      <c r="G131" s="28"/>
      <c r="H131" s="4"/>
      <c r="I131" s="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customFormat="false" ht="15" hidden="false" customHeight="false" outlineLevel="0" collapsed="false">
      <c r="A132" s="28"/>
      <c r="B132" s="28"/>
      <c r="C132" s="28"/>
      <c r="D132" s="28"/>
      <c r="E132" s="28"/>
      <c r="F132" s="28"/>
      <c r="G132" s="28"/>
      <c r="H132" s="4"/>
      <c r="I132" s="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customFormat="false" ht="15" hidden="false" customHeight="false" outlineLevel="0" collapsed="false">
      <c r="A133" s="28"/>
      <c r="B133" s="28"/>
      <c r="C133" s="28"/>
      <c r="D133" s="28"/>
      <c r="E133" s="28"/>
      <c r="F133" s="28"/>
      <c r="G133" s="28"/>
      <c r="H133" s="4"/>
      <c r="I133" s="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customFormat="false" ht="15" hidden="false" customHeight="false" outlineLevel="0" collapsed="false">
      <c r="A134" s="28"/>
      <c r="B134" s="28"/>
      <c r="C134" s="28"/>
      <c r="D134" s="28"/>
      <c r="E134" s="28"/>
      <c r="F134" s="28"/>
      <c r="G134" s="28"/>
      <c r="H134" s="4"/>
      <c r="I134" s="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customFormat="false" ht="15" hidden="false" customHeight="false" outlineLevel="0" collapsed="false">
      <c r="A135" s="28"/>
      <c r="B135" s="28"/>
      <c r="C135" s="28"/>
      <c r="D135" s="28"/>
      <c r="E135" s="28"/>
      <c r="F135" s="28"/>
      <c r="G135" s="28"/>
      <c r="H135" s="4"/>
      <c r="I135" s="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customFormat="false" ht="15" hidden="false" customHeight="false" outlineLevel="0" collapsed="false">
      <c r="A136" s="28"/>
      <c r="B136" s="28"/>
      <c r="C136" s="28"/>
      <c r="D136" s="28"/>
      <c r="E136" s="28"/>
      <c r="F136" s="28"/>
      <c r="G136" s="28"/>
      <c r="H136" s="4"/>
      <c r="I136" s="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customFormat="false" ht="15" hidden="false" customHeight="false" outlineLevel="0" collapsed="false">
      <c r="A137" s="28"/>
      <c r="B137" s="28"/>
      <c r="C137" s="28"/>
      <c r="D137" s="28"/>
      <c r="E137" s="28"/>
      <c r="F137" s="28"/>
      <c r="G137" s="28"/>
      <c r="H137" s="4"/>
      <c r="I137" s="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customFormat="false" ht="15" hidden="false" customHeight="false" outlineLevel="0" collapsed="false">
      <c r="A138" s="28"/>
      <c r="B138" s="28"/>
      <c r="C138" s="28"/>
      <c r="D138" s="28"/>
      <c r="E138" s="28"/>
      <c r="F138" s="28"/>
      <c r="G138" s="28"/>
      <c r="H138" s="4"/>
      <c r="I138" s="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customFormat="false" ht="15" hidden="false" customHeight="false" outlineLevel="0" collapsed="false">
      <c r="A139" s="28"/>
      <c r="B139" s="28"/>
      <c r="C139" s="28"/>
      <c r="D139" s="28"/>
      <c r="E139" s="28"/>
      <c r="F139" s="28"/>
      <c r="G139" s="28"/>
      <c r="H139" s="4"/>
      <c r="I139" s="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customFormat="false" ht="15" hidden="false" customHeight="false" outlineLevel="0" collapsed="false">
      <c r="A140" s="28"/>
      <c r="B140" s="28"/>
      <c r="C140" s="28"/>
      <c r="D140" s="28"/>
      <c r="E140" s="28"/>
      <c r="F140" s="28"/>
      <c r="G140" s="28"/>
      <c r="H140" s="4"/>
      <c r="I140" s="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customFormat="false" ht="15" hidden="false" customHeight="false" outlineLevel="0" collapsed="false">
      <c r="A141" s="28"/>
      <c r="B141" s="28"/>
      <c r="C141" s="28"/>
      <c r="D141" s="28"/>
      <c r="E141" s="28"/>
      <c r="F141" s="28"/>
      <c r="G141" s="28"/>
      <c r="H141" s="4"/>
      <c r="I141" s="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customFormat="false" ht="15" hidden="false" customHeight="false" outlineLevel="0" collapsed="false">
      <c r="A142" s="28"/>
      <c r="B142" s="28"/>
      <c r="C142" s="28"/>
      <c r="D142" s="28"/>
      <c r="E142" s="28"/>
      <c r="F142" s="28"/>
      <c r="G142" s="28"/>
      <c r="H142" s="4"/>
      <c r="I142" s="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customFormat="false" ht="15" hidden="false" customHeight="false" outlineLevel="0" collapsed="false">
      <c r="A143" s="28"/>
      <c r="B143" s="28"/>
      <c r="C143" s="28"/>
      <c r="D143" s="28"/>
      <c r="E143" s="28"/>
      <c r="F143" s="28"/>
      <c r="G143" s="28"/>
      <c r="H143" s="4"/>
      <c r="I143" s="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customFormat="false" ht="15" hidden="false" customHeight="false" outlineLevel="0" collapsed="false">
      <c r="A144" s="28"/>
      <c r="B144" s="28"/>
      <c r="C144" s="28"/>
      <c r="D144" s="28"/>
      <c r="E144" s="28"/>
      <c r="F144" s="28"/>
      <c r="G144" s="28"/>
      <c r="H144" s="4"/>
      <c r="I144" s="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customFormat="false" ht="15" hidden="false" customHeight="false" outlineLevel="0" collapsed="false">
      <c r="A145" s="28"/>
      <c r="B145" s="28"/>
      <c r="C145" s="28"/>
      <c r="D145" s="28"/>
      <c r="E145" s="28"/>
      <c r="F145" s="28"/>
      <c r="G145" s="28"/>
      <c r="H145" s="4"/>
      <c r="I145" s="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customFormat="false" ht="15" hidden="false" customHeight="false" outlineLevel="0" collapsed="false">
      <c r="A146" s="28"/>
      <c r="B146" s="28"/>
      <c r="C146" s="28"/>
      <c r="D146" s="28"/>
      <c r="E146" s="28"/>
      <c r="F146" s="28"/>
      <c r="G146" s="28"/>
      <c r="H146" s="4"/>
      <c r="I146" s="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customFormat="false" ht="15" hidden="false" customHeight="false" outlineLevel="0" collapsed="false">
      <c r="A147" s="28"/>
      <c r="B147" s="28"/>
      <c r="C147" s="28"/>
      <c r="D147" s="28"/>
      <c r="E147" s="28"/>
      <c r="F147" s="28"/>
      <c r="G147" s="28"/>
      <c r="H147" s="4"/>
      <c r="I147" s="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customFormat="false" ht="15" hidden="false" customHeight="false" outlineLevel="0" collapsed="false">
      <c r="A148" s="28"/>
      <c r="B148" s="28"/>
      <c r="C148" s="28"/>
      <c r="D148" s="28"/>
      <c r="E148" s="28"/>
      <c r="F148" s="28"/>
      <c r="G148" s="28"/>
      <c r="H148" s="4"/>
      <c r="I148" s="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customFormat="false" ht="15" hidden="false" customHeight="false" outlineLevel="0" collapsed="false">
      <c r="A149" s="28"/>
      <c r="B149" s="28"/>
      <c r="C149" s="28"/>
      <c r="D149" s="28"/>
      <c r="E149" s="28"/>
      <c r="F149" s="28"/>
      <c r="G149" s="28"/>
      <c r="H149" s="4"/>
      <c r="I149" s="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customFormat="false" ht="15" hidden="false" customHeight="false" outlineLevel="0" collapsed="false">
      <c r="A150" s="28"/>
      <c r="B150" s="28"/>
      <c r="C150" s="28"/>
      <c r="D150" s="28"/>
      <c r="E150" s="28"/>
      <c r="F150" s="28"/>
      <c r="G150" s="28"/>
      <c r="H150" s="4"/>
      <c r="I150" s="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customFormat="false" ht="15" hidden="false" customHeight="false" outlineLevel="0" collapsed="false">
      <c r="A151" s="28"/>
      <c r="B151" s="28"/>
      <c r="C151" s="28"/>
      <c r="D151" s="28"/>
      <c r="E151" s="28"/>
      <c r="F151" s="28"/>
      <c r="G151" s="28"/>
      <c r="H151" s="4"/>
      <c r="I151" s="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customFormat="false" ht="15" hidden="false" customHeight="false" outlineLevel="0" collapsed="false">
      <c r="A152" s="28"/>
      <c r="B152" s="28"/>
      <c r="C152" s="28"/>
      <c r="D152" s="28"/>
      <c r="E152" s="28"/>
      <c r="F152" s="28"/>
      <c r="G152" s="28"/>
      <c r="H152" s="4"/>
      <c r="I152" s="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customFormat="false" ht="15" hidden="false" customHeight="false" outlineLevel="0" collapsed="false">
      <c r="A153" s="28"/>
      <c r="B153" s="28"/>
      <c r="C153" s="28"/>
      <c r="D153" s="28"/>
      <c r="E153" s="28"/>
      <c r="F153" s="28"/>
      <c r="G153" s="28"/>
      <c r="H153" s="4"/>
      <c r="I153" s="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customFormat="false" ht="15" hidden="false" customHeight="false" outlineLevel="0" collapsed="false">
      <c r="A154" s="28"/>
      <c r="B154" s="28"/>
      <c r="C154" s="28"/>
      <c r="D154" s="28"/>
      <c r="E154" s="28"/>
      <c r="F154" s="28"/>
      <c r="G154" s="28"/>
      <c r="H154" s="4"/>
      <c r="I154" s="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customFormat="false" ht="15" hidden="false" customHeight="false" outlineLevel="0" collapsed="false">
      <c r="A155" s="28"/>
      <c r="B155" s="28"/>
      <c r="C155" s="28"/>
      <c r="D155" s="28"/>
      <c r="E155" s="28"/>
      <c r="F155" s="28"/>
      <c r="G155" s="28"/>
      <c r="H155" s="4"/>
      <c r="I155" s="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customFormat="false" ht="15" hidden="false" customHeight="false" outlineLevel="0" collapsed="false">
      <c r="A156" s="28"/>
      <c r="B156" s="28"/>
      <c r="C156" s="28"/>
      <c r="D156" s="28"/>
      <c r="E156" s="28"/>
      <c r="F156" s="28"/>
      <c r="G156" s="28"/>
      <c r="H156" s="4"/>
      <c r="I156" s="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customFormat="false" ht="15" hidden="false" customHeight="false" outlineLevel="0" collapsed="false">
      <c r="A157" s="28"/>
      <c r="B157" s="28"/>
      <c r="C157" s="28"/>
      <c r="D157" s="28"/>
      <c r="E157" s="28"/>
      <c r="F157" s="28"/>
      <c r="G157" s="28"/>
      <c r="H157" s="4"/>
      <c r="I157" s="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customFormat="false" ht="15" hidden="false" customHeight="false" outlineLevel="0" collapsed="false">
      <c r="A158" s="28"/>
      <c r="B158" s="28"/>
      <c r="C158" s="28"/>
      <c r="D158" s="28"/>
      <c r="E158" s="28"/>
      <c r="F158" s="28"/>
      <c r="G158" s="28"/>
      <c r="H158" s="4"/>
      <c r="I158" s="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customFormat="false" ht="15" hidden="false" customHeight="false" outlineLevel="0" collapsed="false">
      <c r="A159" s="28"/>
      <c r="B159" s="28"/>
      <c r="C159" s="28"/>
      <c r="D159" s="28"/>
      <c r="E159" s="28"/>
      <c r="F159" s="28"/>
      <c r="G159" s="28"/>
      <c r="H159" s="4"/>
      <c r="I159" s="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customFormat="false" ht="15" hidden="false" customHeight="false" outlineLevel="0" collapsed="false">
      <c r="A160" s="28"/>
      <c r="B160" s="28"/>
      <c r="C160" s="28"/>
      <c r="D160" s="28"/>
      <c r="E160" s="28"/>
      <c r="F160" s="28"/>
      <c r="G160" s="28"/>
      <c r="H160" s="4"/>
      <c r="I160" s="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customFormat="false" ht="15" hidden="false" customHeight="false" outlineLevel="0" collapsed="false">
      <c r="A161" s="28"/>
      <c r="B161" s="28"/>
      <c r="C161" s="28"/>
      <c r="D161" s="28"/>
      <c r="E161" s="28"/>
      <c r="F161" s="28"/>
      <c r="G161" s="28"/>
      <c r="H161" s="4"/>
      <c r="I161" s="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customFormat="false" ht="15" hidden="false" customHeight="false" outlineLevel="0" collapsed="false">
      <c r="A162" s="28"/>
      <c r="B162" s="28"/>
      <c r="C162" s="28"/>
      <c r="D162" s="28"/>
      <c r="E162" s="28"/>
      <c r="F162" s="28"/>
      <c r="G162" s="28"/>
      <c r="H162" s="4"/>
      <c r="I162" s="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customFormat="false" ht="15" hidden="false" customHeight="false" outlineLevel="0" collapsed="false">
      <c r="A163" s="28"/>
      <c r="B163" s="28"/>
      <c r="C163" s="28"/>
      <c r="D163" s="28"/>
      <c r="E163" s="28"/>
      <c r="F163" s="28"/>
      <c r="G163" s="28"/>
      <c r="H163" s="4"/>
      <c r="I163" s="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customFormat="false" ht="15" hidden="false" customHeight="false" outlineLevel="0" collapsed="false">
      <c r="A164" s="28"/>
      <c r="B164" s="28"/>
      <c r="C164" s="28"/>
      <c r="D164" s="28"/>
      <c r="E164" s="28"/>
      <c r="F164" s="28"/>
      <c r="G164" s="28"/>
      <c r="H164" s="4"/>
      <c r="I164" s="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customFormat="false" ht="15" hidden="false" customHeight="false" outlineLevel="0" collapsed="false">
      <c r="A165" s="28"/>
      <c r="B165" s="28"/>
      <c r="C165" s="28"/>
      <c r="D165" s="28"/>
      <c r="E165" s="28"/>
      <c r="F165" s="28"/>
      <c r="G165" s="28"/>
      <c r="H165" s="4"/>
      <c r="I165" s="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customFormat="false" ht="15" hidden="false" customHeight="false" outlineLevel="0" collapsed="false">
      <c r="A166" s="28"/>
      <c r="B166" s="28"/>
      <c r="C166" s="28"/>
      <c r="D166" s="28"/>
      <c r="E166" s="28"/>
      <c r="F166" s="28"/>
      <c r="G166" s="28"/>
      <c r="H166" s="4"/>
      <c r="I166" s="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customFormat="false" ht="15" hidden="false" customHeight="false" outlineLevel="0" collapsed="false">
      <c r="A167" s="28"/>
      <c r="B167" s="28"/>
      <c r="C167" s="28"/>
      <c r="D167" s="28"/>
      <c r="E167" s="28"/>
      <c r="F167" s="28"/>
      <c r="G167" s="28"/>
      <c r="H167" s="4"/>
      <c r="I167" s="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customFormat="false" ht="15" hidden="false" customHeight="false" outlineLevel="0" collapsed="false">
      <c r="A168" s="28"/>
      <c r="B168" s="28"/>
      <c r="C168" s="28"/>
      <c r="D168" s="28"/>
      <c r="E168" s="28"/>
      <c r="F168" s="28"/>
      <c r="G168" s="28"/>
      <c r="H168" s="4"/>
      <c r="I168" s="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customFormat="false" ht="15" hidden="false" customHeight="false" outlineLevel="0" collapsed="false">
      <c r="A169" s="28"/>
      <c r="B169" s="28"/>
      <c r="C169" s="28"/>
      <c r="D169" s="28"/>
      <c r="E169" s="28"/>
      <c r="F169" s="28"/>
      <c r="G169" s="28"/>
      <c r="H169" s="4"/>
      <c r="I169" s="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customFormat="false" ht="15" hidden="false" customHeight="false" outlineLevel="0" collapsed="false">
      <c r="A170" s="28"/>
      <c r="B170" s="28"/>
      <c r="C170" s="28"/>
      <c r="D170" s="28"/>
      <c r="E170" s="28"/>
      <c r="F170" s="28"/>
      <c r="G170" s="28"/>
      <c r="H170" s="4"/>
      <c r="I170" s="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customFormat="false" ht="15" hidden="false" customHeight="false" outlineLevel="0" collapsed="false">
      <c r="A171" s="28"/>
      <c r="B171" s="28"/>
      <c r="C171" s="28"/>
      <c r="D171" s="28"/>
      <c r="E171" s="28"/>
      <c r="F171" s="28"/>
      <c r="G171" s="28"/>
      <c r="H171" s="4"/>
      <c r="I171" s="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customFormat="false" ht="15" hidden="false" customHeight="false" outlineLevel="0" collapsed="false">
      <c r="A172" s="28"/>
      <c r="B172" s="28"/>
      <c r="C172" s="28"/>
      <c r="D172" s="28"/>
      <c r="E172" s="28"/>
      <c r="F172" s="28"/>
      <c r="G172" s="28"/>
      <c r="H172" s="4"/>
      <c r="I172" s="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customFormat="false" ht="15" hidden="false" customHeight="false" outlineLevel="0" collapsed="false">
      <c r="A173" s="28"/>
      <c r="B173" s="28"/>
      <c r="C173" s="28"/>
      <c r="D173" s="28"/>
      <c r="E173" s="28"/>
      <c r="F173" s="28"/>
      <c r="G173" s="28"/>
      <c r="H173" s="4"/>
      <c r="I173" s="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customFormat="false" ht="15" hidden="false" customHeight="false" outlineLevel="0" collapsed="false">
      <c r="A174" s="28"/>
      <c r="B174" s="28"/>
      <c r="C174" s="28"/>
      <c r="D174" s="28"/>
      <c r="E174" s="28"/>
      <c r="F174" s="28"/>
      <c r="G174" s="28"/>
      <c r="H174" s="4"/>
      <c r="I174" s="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customFormat="false" ht="15" hidden="false" customHeight="false" outlineLevel="0" collapsed="false">
      <c r="A175" s="28"/>
      <c r="B175" s="28"/>
      <c r="C175" s="28"/>
      <c r="D175" s="28"/>
      <c r="E175" s="28"/>
      <c r="F175" s="28"/>
      <c r="G175" s="28"/>
      <c r="H175" s="4"/>
      <c r="I175" s="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customFormat="false" ht="15" hidden="false" customHeight="false" outlineLevel="0" collapsed="false">
      <c r="A176" s="28"/>
      <c r="B176" s="28"/>
      <c r="C176" s="28"/>
      <c r="D176" s="28"/>
      <c r="E176" s="28"/>
      <c r="F176" s="28"/>
      <c r="G176" s="28"/>
      <c r="H176" s="4"/>
      <c r="I176" s="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customFormat="false" ht="15" hidden="false" customHeight="false" outlineLevel="0" collapsed="false">
      <c r="A177" s="28"/>
      <c r="B177" s="28"/>
      <c r="C177" s="28"/>
      <c r="D177" s="28"/>
      <c r="E177" s="28"/>
      <c r="F177" s="28"/>
      <c r="G177" s="28"/>
      <c r="H177" s="4"/>
      <c r="I177" s="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customFormat="false" ht="15" hidden="false" customHeight="false" outlineLevel="0" collapsed="false">
      <c r="A178" s="28"/>
      <c r="B178" s="28"/>
      <c r="C178" s="28"/>
      <c r="D178" s="28"/>
      <c r="E178" s="28"/>
      <c r="F178" s="28"/>
      <c r="G178" s="28"/>
      <c r="H178" s="4"/>
      <c r="I178" s="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customFormat="false" ht="15" hidden="false" customHeight="false" outlineLevel="0" collapsed="false">
      <c r="A179" s="28"/>
      <c r="B179" s="28"/>
      <c r="C179" s="28"/>
      <c r="D179" s="28"/>
      <c r="E179" s="28"/>
      <c r="F179" s="28"/>
      <c r="G179" s="28"/>
      <c r="H179" s="4"/>
      <c r="I179" s="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customFormat="false" ht="15" hidden="false" customHeight="false" outlineLevel="0" collapsed="false">
      <c r="A180" s="28"/>
      <c r="B180" s="28"/>
      <c r="C180" s="28"/>
      <c r="D180" s="28"/>
      <c r="E180" s="28"/>
      <c r="F180" s="28"/>
      <c r="G180" s="28"/>
      <c r="H180" s="4"/>
      <c r="I180" s="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customFormat="false" ht="15" hidden="false" customHeight="false" outlineLevel="0" collapsed="false">
      <c r="A181" s="28"/>
      <c r="B181" s="28"/>
      <c r="C181" s="28"/>
      <c r="D181" s="28"/>
      <c r="E181" s="28"/>
      <c r="F181" s="28"/>
      <c r="G181" s="28"/>
      <c r="H181" s="4"/>
      <c r="I181" s="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customFormat="false" ht="15" hidden="false" customHeight="false" outlineLevel="0" collapsed="false">
      <c r="A182" s="28"/>
      <c r="B182" s="28"/>
      <c r="C182" s="28"/>
      <c r="D182" s="28"/>
      <c r="E182" s="28"/>
      <c r="F182" s="28"/>
      <c r="G182" s="28"/>
      <c r="H182" s="4"/>
      <c r="I182" s="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customFormat="false" ht="15" hidden="false" customHeight="false" outlineLevel="0" collapsed="false">
      <c r="A183" s="28"/>
      <c r="B183" s="28"/>
      <c r="C183" s="28"/>
      <c r="D183" s="28"/>
      <c r="E183" s="28"/>
      <c r="F183" s="28"/>
      <c r="G183" s="28"/>
      <c r="H183" s="4"/>
      <c r="I183" s="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customFormat="false" ht="15" hidden="false" customHeight="false" outlineLevel="0" collapsed="false">
      <c r="A184" s="28"/>
      <c r="B184" s="28"/>
      <c r="C184" s="28"/>
      <c r="D184" s="28"/>
      <c r="E184" s="28"/>
      <c r="F184" s="28"/>
      <c r="G184" s="28"/>
      <c r="H184" s="4"/>
      <c r="I184" s="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customFormat="false" ht="15" hidden="false" customHeight="false" outlineLevel="0" collapsed="false">
      <c r="A185" s="28"/>
      <c r="B185" s="28"/>
      <c r="C185" s="28"/>
      <c r="D185" s="28"/>
      <c r="E185" s="28"/>
      <c r="F185" s="28"/>
      <c r="G185" s="28"/>
      <c r="H185" s="4"/>
      <c r="I185" s="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customFormat="false" ht="15" hidden="false" customHeight="false" outlineLevel="0" collapsed="false">
      <c r="A186" s="28"/>
      <c r="B186" s="28"/>
      <c r="C186" s="28"/>
      <c r="D186" s="28"/>
      <c r="E186" s="28"/>
      <c r="F186" s="28"/>
      <c r="G186" s="28"/>
      <c r="H186" s="4"/>
      <c r="I186" s="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customFormat="false" ht="15" hidden="false" customHeight="false" outlineLevel="0" collapsed="false">
      <c r="A187" s="28"/>
      <c r="B187" s="28"/>
      <c r="C187" s="28"/>
      <c r="D187" s="28"/>
      <c r="E187" s="28"/>
      <c r="F187" s="28"/>
      <c r="G187" s="28"/>
      <c r="H187" s="4"/>
      <c r="I187" s="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customFormat="false" ht="15" hidden="false" customHeight="false" outlineLevel="0" collapsed="false">
      <c r="A188" s="28"/>
      <c r="B188" s="28"/>
      <c r="C188" s="28"/>
      <c r="D188" s="28"/>
      <c r="E188" s="28"/>
      <c r="F188" s="28"/>
      <c r="G188" s="28"/>
      <c r="H188" s="4"/>
      <c r="I188" s="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customFormat="false" ht="15" hidden="false" customHeight="false" outlineLevel="0" collapsed="false">
      <c r="A189" s="28"/>
      <c r="B189" s="28"/>
      <c r="C189" s="28"/>
      <c r="D189" s="28"/>
      <c r="E189" s="28"/>
      <c r="F189" s="28"/>
      <c r="G189" s="28"/>
      <c r="H189" s="4"/>
      <c r="I189" s="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customFormat="false" ht="15" hidden="false" customHeight="false" outlineLevel="0" collapsed="false">
      <c r="A190" s="28"/>
      <c r="B190" s="28"/>
      <c r="C190" s="28"/>
      <c r="D190" s="28"/>
      <c r="E190" s="28"/>
      <c r="F190" s="28"/>
      <c r="G190" s="28"/>
      <c r="H190" s="4"/>
      <c r="I190" s="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048576" customFormat="false" ht="12.8" hidden="false" customHeight="false" outlineLevel="0" collapsed="false"/>
  </sheetData>
  <mergeCells count="24"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  <mergeCell ref="T5:T6"/>
    <mergeCell ref="U5:U6"/>
    <mergeCell ref="A30:T30"/>
    <mergeCell ref="A31:S31"/>
    <mergeCell ref="A32:S32"/>
    <mergeCell ref="C33:F33"/>
    <mergeCell ref="A34:S34"/>
    <mergeCell ref="A35:S35"/>
  </mergeCells>
  <conditionalFormatting sqref="R7:R29">
    <cfRule type="expression" priority="2" aboveAverage="0" equalAverage="0" bottom="0" percent="0" rank="0" text="" dxfId="0">
      <formula>NOT(ISERROR(SEARCH("НЕ",R7)))</formula>
    </cfRule>
    <cfRule type="expression" priority="3" aboveAverage="0" equalAverage="0" bottom="0" percent="0" rank="0" text="" dxfId="1">
      <formula>NOT(ISERROR(SEARCH("ОДНОРОДНЫЕ",R7)))</formula>
    </cfRule>
    <cfRule type="expression" priority="4" aboveAverage="0" equalAverage="0" bottom="0" percent="0" rank="0" text="" dxfId="2">
      <formula>NOT(ISERROR(SEARCH("НЕОДНОРОДНЫЕ",R7)))</formula>
    </cfRule>
  </conditionalFormatting>
  <conditionalFormatting sqref="R7:R29">
    <cfRule type="expression" priority="5" aboveAverage="0" equalAverage="0" bottom="0" percent="0" rank="0" text="" dxfId="3">
      <formula>NOT(ISERROR(SEARCH("НЕОДНОРОДНЫЕ",R7)))</formula>
    </cfRule>
    <cfRule type="expression" priority="6" aboveAverage="0" equalAverage="0" bottom="0" percent="0" rank="0" text="" dxfId="4">
      <formula>NOT(ISERROR(SEARCH("ОДНОРОДНЫЕ",R7)))</formula>
    </cfRule>
    <cfRule type="expression" priority="7" aboveAverage="0" equalAverage="0" bottom="0" percent="0" rank="0" text="" dxfId="5">
      <formula>NOT(ISERROR(SEARCH("НЕОДНОРОДНЫЕ",R7)))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587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2015-03-09T15:47:32Z</dcterms:created>
  <dc:creator>Виталий</dc:creator>
  <dc:description/>
  <dc:language>ru-RU</dc:language>
  <cp:lastModifiedBy/>
  <cp:lastPrinted>2026-03-23T09:47:46Z</cp:lastPrinted>
  <dcterms:modified xsi:type="dcterms:W3CDTF">2026-03-23T09:48:28Z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