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gctm.local\work units\!KS\ЕАТ Березка\БЕРЕЗКА ВВ в работе\2026\21 Конюшков\"/>
    </mc:Choice>
  </mc:AlternateContent>
  <xr:revisionPtr revIDLastSave="0" documentId="13_ncr:1_{EFA68E89-7CFD-4691-90A5-CDA7AACA4E96}" xr6:coauthVersionLast="47" xr6:coauthVersionMax="47" xr10:uidLastSave="{00000000-0000-0000-0000-000000000000}"/>
  <bookViews>
    <workbookView xWindow="-289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Лист1!$A$1:$L$81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I13" i="1"/>
  <c r="L13" i="1" s="1"/>
  <c r="I14" i="1"/>
  <c r="I15" i="1"/>
  <c r="L15" i="1" s="1"/>
  <c r="I16" i="1"/>
  <c r="I17" i="1"/>
  <c r="L17" i="1" s="1"/>
  <c r="I18" i="1"/>
  <c r="L18" i="1" s="1"/>
  <c r="I19" i="1"/>
  <c r="L19" i="1" s="1"/>
  <c r="I20" i="1"/>
  <c r="L20" i="1" s="1"/>
  <c r="I21" i="1"/>
  <c r="L21" i="1" s="1"/>
  <c r="I22" i="1"/>
  <c r="L22" i="1" s="1"/>
  <c r="I23" i="1"/>
  <c r="L23" i="1" s="1"/>
  <c r="I24" i="1"/>
  <c r="L24" i="1" s="1"/>
  <c r="I25" i="1"/>
  <c r="L25" i="1" s="1"/>
  <c r="I26" i="1"/>
  <c r="L26" i="1" s="1"/>
  <c r="I27" i="1"/>
  <c r="L27" i="1" s="1"/>
  <c r="I28" i="1"/>
  <c r="L28" i="1" s="1"/>
  <c r="I29" i="1"/>
  <c r="L29" i="1" s="1"/>
  <c r="I30" i="1"/>
  <c r="L30" i="1" s="1"/>
  <c r="I31" i="1"/>
  <c r="L31" i="1" s="1"/>
  <c r="I32" i="1"/>
  <c r="L32" i="1" s="1"/>
  <c r="I33" i="1"/>
  <c r="L33" i="1" s="1"/>
  <c r="I34" i="1"/>
  <c r="L34" i="1" s="1"/>
  <c r="I35" i="1"/>
  <c r="L35" i="1" s="1"/>
  <c r="I36" i="1"/>
  <c r="L36" i="1" s="1"/>
  <c r="I37" i="1"/>
  <c r="L37" i="1" s="1"/>
  <c r="I38" i="1"/>
  <c r="L38" i="1" s="1"/>
  <c r="I39" i="1"/>
  <c r="L39" i="1" s="1"/>
  <c r="I40" i="1"/>
  <c r="L40" i="1" s="1"/>
  <c r="I41" i="1"/>
  <c r="L41" i="1" s="1"/>
  <c r="I42" i="1"/>
  <c r="L42" i="1" s="1"/>
  <c r="I43" i="1"/>
  <c r="L43" i="1" s="1"/>
  <c r="I44" i="1"/>
  <c r="L44" i="1" s="1"/>
  <c r="I45" i="1"/>
  <c r="L45" i="1" s="1"/>
  <c r="I46" i="1"/>
  <c r="L46" i="1" s="1"/>
  <c r="I47" i="1"/>
  <c r="L47" i="1" s="1"/>
  <c r="I48" i="1"/>
  <c r="L48" i="1" s="1"/>
  <c r="I49" i="1"/>
  <c r="L49" i="1" s="1"/>
  <c r="I50" i="1"/>
  <c r="L50" i="1" s="1"/>
  <c r="I51" i="1"/>
  <c r="L51" i="1" s="1"/>
  <c r="I52" i="1"/>
  <c r="L52" i="1" s="1"/>
  <c r="I53" i="1"/>
  <c r="L53" i="1" s="1"/>
  <c r="I54" i="1"/>
  <c r="L54" i="1" s="1"/>
  <c r="I55" i="1"/>
  <c r="L55" i="1" s="1"/>
  <c r="I56" i="1"/>
  <c r="L56" i="1" s="1"/>
  <c r="I57" i="1"/>
  <c r="L57" i="1" s="1"/>
  <c r="I58" i="1"/>
  <c r="L58" i="1" s="1"/>
  <c r="I59" i="1"/>
  <c r="L59" i="1" s="1"/>
  <c r="I60" i="1"/>
  <c r="L60" i="1" s="1"/>
  <c r="I61" i="1"/>
  <c r="L61" i="1" s="1"/>
  <c r="I62" i="1"/>
  <c r="L62" i="1" s="1"/>
  <c r="I63" i="1"/>
  <c r="L63" i="1" s="1"/>
  <c r="I64" i="1"/>
  <c r="L64" i="1" s="1"/>
  <c r="I65" i="1"/>
  <c r="L65" i="1" s="1"/>
  <c r="I66" i="1"/>
  <c r="L66" i="1" s="1"/>
  <c r="I67" i="1"/>
  <c r="L67" i="1" s="1"/>
  <c r="I68" i="1"/>
  <c r="L68" i="1" s="1"/>
  <c r="I69" i="1"/>
  <c r="L69" i="1" s="1"/>
  <c r="I70" i="1"/>
  <c r="L70" i="1" s="1"/>
  <c r="I71" i="1"/>
  <c r="L71" i="1" s="1"/>
  <c r="I72" i="1"/>
  <c r="L72" i="1" s="1"/>
  <c r="I73" i="1"/>
  <c r="L73" i="1" s="1"/>
  <c r="I74" i="1"/>
  <c r="L74" i="1" s="1"/>
  <c r="I75" i="1"/>
  <c r="L75" i="1" s="1"/>
  <c r="I76" i="1"/>
  <c r="L76" i="1" s="1"/>
  <c r="I77" i="1"/>
  <c r="L77" i="1" s="1"/>
  <c r="I78" i="1"/>
  <c r="L78" i="1" s="1"/>
  <c r="K12" i="1"/>
  <c r="K13" i="1"/>
  <c r="K14" i="1"/>
  <c r="K15" i="1"/>
  <c r="K16" i="1"/>
  <c r="J12" i="1"/>
  <c r="J13" i="1"/>
  <c r="J14" i="1"/>
  <c r="J15" i="1"/>
  <c r="J16" i="1"/>
  <c r="J17" i="1"/>
  <c r="L14" i="1"/>
  <c r="L16" i="1"/>
  <c r="I12" i="1"/>
  <c r="L12" i="1" s="1"/>
  <c r="I11" i="1" l="1"/>
  <c r="L11" i="1" s="1"/>
  <c r="J11" i="1" l="1"/>
  <c r="K11" i="1"/>
  <c r="L79" i="1" l="1"/>
</calcChain>
</file>

<file path=xl/sharedStrings.xml><?xml version="1.0" encoding="utf-8"?>
<sst xmlns="http://schemas.openxmlformats.org/spreadsheetml/2006/main" count="295" uniqueCount="196">
  <si>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</si>
  <si>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</si>
  <si>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</si>
  <si>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</si>
  <si>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</si>
  <si>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</si>
  <si>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</si>
  <si>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</si>
  <si>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Среднее квадратичное отклонение</t>
  </si>
  <si>
    <t>Коэффициент вариации (%)</t>
  </si>
  <si>
    <t>НМЦК (рын)</t>
  </si>
  <si>
    <t>Цена (руб.)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</si>
  <si>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</si>
  <si>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1</t>
  </si>
  <si>
    <t>2</t>
  </si>
  <si>
    <t>Поставщик 1</t>
  </si>
  <si>
    <t>Поставщик 2</t>
  </si>
  <si>
    <t>Поставщик 3</t>
  </si>
  <si>
    <t>РАСЧЕТ НМЦК</t>
  </si>
  <si>
    <t>Средняя цена (руб.)</t>
  </si>
  <si>
    <t>Объект закупки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</si>
  <si>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</si>
  <si>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</si>
  <si>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</si>
  <si>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</si>
  <si>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</si>
  <si>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</si>
  <si>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</si>
  <si>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</si>
  <si>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</si>
  <si>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</si>
  <si>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</si>
  <si>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</si>
  <si>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</si>
  <si>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</si>
  <si>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</si>
  <si>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</si>
  <si>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</si>
  <si>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</si>
  <si>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</si>
  <si>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</si>
  <si>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</si>
  <si>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</si>
  <si>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</si>
  <si>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</si>
  <si>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</si>
  <si>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</si>
  <si>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</si>
  <si>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</si>
  <si>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</si>
  <si>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</si>
  <si>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</si>
  <si>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</si>
  <si>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</si>
  <si>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</si>
  <si>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</si>
  <si>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</si>
  <si>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</si>
  <si>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</si>
  <si>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</si>
  <si>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</si>
  <si>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</si>
  <si>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</si>
  <si>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</si>
  <si>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</si>
  <si>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</si>
  <si>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</si>
  <si>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</si>
  <si>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</si>
  <si>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</si>
  <si>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</si>
  <si>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</si>
  <si>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</si>
  <si>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</si>
  <si>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</si>
  <si>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</si>
  <si>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</si>
  <si>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</si>
  <si>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</si>
  <si>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</si>
  <si>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</si>
  <si>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</si>
  <si>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</si>
  <si>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</si>
  <si>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</si>
  <si>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</si>
  <si>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</si>
  <si>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Вешалка напольная металлическая на колесиках, регулируется по высоте, рейл, вешалка для одежды, стойка в прихожую</t>
  </si>
  <si>
    <t>Вешалки для одежды деревянные чёрные упак 10 шт.</t>
  </si>
  <si>
    <t>Клей 88-Luxe, универсальный, водостойкий, 0,9 л</t>
  </si>
  <si>
    <t>Шпаклевка гипсовая Knauf Ротбанд Финиш 25 кг</t>
  </si>
  <si>
    <t>Плиточный клей Церезит Cm16/5кг для керамогранита 2481055</t>
  </si>
  <si>
    <t>Бумага туалетная Luscan Comfort 2-слойная белая (24 рулона в упаковке)</t>
  </si>
  <si>
    <t>Светоотражающий жилет HOEGERT TECHNIK ORLA HT5K231-XL</t>
  </si>
  <si>
    <t>Эмаль для пола Luxens полуглянцевая прозрачная база С 1.9 кг</t>
  </si>
  <si>
    <t>Колорант Luxens 0.1 л цвет черный</t>
  </si>
  <si>
    <t>Краска Tikkurila EURO EXTRA 20 моющаяся, для влажных помещений, база A 2,7л (чёрный)</t>
  </si>
  <si>
    <t>Краска для стен и потолков Tikkivala Euro Extra полуматовая цвет белый база А 2.7 л</t>
  </si>
  <si>
    <t>Пластмассовая кювета для валиков 330х350 мм СИБРТЕХ 81419</t>
  </si>
  <si>
    <t>Мини-валик СИБРТЕХ Водные краски 110 мм 80580</t>
  </si>
  <si>
    <t>Валик 250 мм, ворс 12 мм, D - 48 мм, D ручки - 8 мм СИБРТЕХ Водные краски 80137</t>
  </si>
  <si>
    <t>Валик DECOR 60 мм, d 15 мм, бюгель 6 мм, ворс 5 мм, велюр, ручка стандарт mini 903-3060</t>
  </si>
  <si>
    <t>Плоская тонкая кисть STAYER Universal 20 мм, светлая натуральная щетина, деревянная ручка, все виды ЛКМ, 0124-18</t>
  </si>
  <si>
    <t>Бумажные полотенца Papia Decor 3 слоя 4 рулона</t>
  </si>
  <si>
    <t>Шпатлевка финишная Knauf Ротбанд паста Профи 5 кг</t>
  </si>
  <si>
    <t>Краска для стен и потолков DUFA МП00-006782 цвет черный 5 л</t>
  </si>
  <si>
    <t>Шпательная лопатка SPARTA стальная, 50 мм, полированная, пластмассовая ручка 852335</t>
  </si>
  <si>
    <t>Краска LINNIMAX LITEX 3 / ЛИННИМАКС ЛИТЕКС 3 (ALPINA PREMIUM WAND) латексная краска цвет Цвет RAL 3003 Рубиново-красный 2,5л.</t>
  </si>
  <si>
    <t>LaiYin Наклейки, листов: 500 40*80mm Лиловый</t>
  </si>
  <si>
    <t>LaiYin Наклейки, листов: 500 40*80mm Желтый</t>
  </si>
  <si>
    <t>LaiYin Наклейки, листов: 500 40*80mm Голубой</t>
  </si>
  <si>
    <t>LaiYin Наклейки, листов: 500 40*80mm Светло-зеленый</t>
  </si>
  <si>
    <t>Супер клей COSMO LINE (суперклей Космофен) секундный  универсальный, 20 гр.</t>
  </si>
  <si>
    <t>Полноцветная лента Evolis YMCKO R3011 200 отпечатков</t>
  </si>
  <si>
    <t>Алкалиновые пуговичные батарейки GP 186A - 10 шт., 186FRA-2C10 186FRA-2C10 15920396</t>
  </si>
  <si>
    <t>Алкалиновые батарейки GP Super Alkaline 15А АA</t>
  </si>
  <si>
    <t>Алкалиновые батарейки Super Alkaline 24А ААA</t>
  </si>
  <si>
    <t>Таблетки для посудомоечной машины Finish Power, 100 шт.</t>
  </si>
  <si>
    <t>Finish cоль для посудомоечной машины, 3 кг</t>
  </si>
  <si>
    <t>Набор для уборки Vileda Professional Набор №3 Необходимый минимум (3 мопа, ведро 25 л, держатель мопов, колёсная база, ручка телескопическая)</t>
  </si>
  <si>
    <t>Щётка для пола Apex HIGH с деревянной ручкой 11693-A</t>
  </si>
  <si>
    <t>Комплект GoGo ПВХ, совок с метлой, светло-зеленый, ручка металлическая 85 см 60056 GREEN</t>
  </si>
  <si>
    <t>Набор для уборки: швабра, ведро 25 л с отжимом, насадка Gigant швабра с отжимом GVER-27</t>
  </si>
  <si>
    <t>Насадка моп круглая (волокно) Gigant MVER-2728</t>
  </si>
  <si>
    <t>Щётка хозяйственная многофункциональная ZINLER с прямоугольной рабочей зоной, искусственная щетина (Z8.22)</t>
  </si>
  <si>
    <t>Вафельное полотенце (полотно, ветошь) Wurth, 45 см x 60 м, плотность 150 г/м? 1899800907228</t>
  </si>
  <si>
    <t>Ведро для мытья полов Hausmann 10 л, зеленое HM-1083</t>
  </si>
  <si>
    <t>Эмаль Dufa Hammerlack Premium на ржавчину, гладкая, шоколад RAL-8017, 2 л МП00-010437</t>
  </si>
  <si>
    <t>Краска для деревянных фасадов Новбытхим (коричневая RAL 8017; ведро 2.4 кг) 3551</t>
  </si>
  <si>
    <t>Краска для металла Tikkurila METALLISTA по ржавчине 3 в 1, 2.3 л, черная 259164 700014092</t>
  </si>
  <si>
    <t>Плоская кисть, 100 мм натуральная щетина, деревянная ручка СИБРТЕХ 82266</t>
  </si>
  <si>
    <t>Валик из искусственного меха с ручкой, 100 мм, ворс 15 мм, D - 48 мм, полиэстер СИБРТЕХ 80111</t>
  </si>
  <si>
    <t>Универсальная атмосферостойкая эмаль Krafor ПФ-115 белая 1.9 кг</t>
  </si>
  <si>
    <t>Уайт-спирит ЯСХИМ, канистра 5 л 4607059911125</t>
  </si>
  <si>
    <t>Универсальная дверная петля Palladium N 500 C-5" CP 00011763</t>
  </si>
  <si>
    <t>Дверной стопор Brante магнитный 8x4.5см черный</t>
  </si>
  <si>
    <t>Универсальный саморез Tech-Krep 20х3,0 мм 200 шт. упак. желтые 102225</t>
  </si>
  <si>
    <t>Средство для сантехники чистящее Domestos Ультра белый 1.5 л для уборки туалета и ванной</t>
  </si>
  <si>
    <t>Перчатки хозяйственные Доляна, размер L, 38 см, длинные манжеты, латексные, цвет красный</t>
  </si>
  <si>
    <t>Удобрение. Янтарная кислота для растений, порошок. Стимулятор роста для рассады и комнатных цветов 50 г. Для сада огорода.</t>
  </si>
  <si>
    <t>Удобрение для фикуса, пальм, драцен, юкки / Подкормка для комнатных растений ЛОМОНОСОФФ 150 мл</t>
  </si>
  <si>
    <t>Абига-Пик, ВС 1,25 кг</t>
  </si>
  <si>
    <t>Средство от тли, обработка растений "Живые бактерии" Агро Актив PRO</t>
  </si>
  <si>
    <t>Перчатки рабочие садовые с покрытием из латекса Sadr размер 8/M, 3 пары</t>
  </si>
  <si>
    <t>JTLGLV Перчатки хозяйственные, размер M, 1 пара</t>
  </si>
  <si>
    <t>Ветро-влагозащита для кровли/стен Tyvek Soft 58 г/м2 75 кв.м</t>
  </si>
  <si>
    <t>Колесо с кронштейном, резьбовым стержнем и тормозом EMES EP05ZKC50X20FM8</t>
  </si>
  <si>
    <t>Петля накладная ПН-60 цвет белый комплект 5 штук</t>
  </si>
  <si>
    <t>Плоская кисть, светлая щетина, деревянная ручка, 20мм Зубр УНИВЕРСАЛ-ОПТИМА 01099-020_z01</t>
  </si>
  <si>
    <t>Дверной звонок беспроводной Navigator 80 510 36 мелодий цвет серый</t>
  </si>
  <si>
    <t>Шуруп-костыль Г-образный 3.5x35 мм сталь оцинкованная 10 шт.</t>
  </si>
  <si>
    <t>Шуруп-костыль Г-образный 3.5x45 мм сталь оцинкованная 8 шт.</t>
  </si>
  <si>
    <t>Ножовка ZETSAW Kataba 250 мм, 18TPI Z.15271</t>
  </si>
  <si>
    <t>Удобрение для папоротников Terrise</t>
  </si>
  <si>
    <t>Удобрение для комнатных растений, орхидей, роз, фикуса, замиокулькас, фиалок, спатифиллум / Подкормка для комнатных растений 450 мл ЛОМОНОСОФФ</t>
  </si>
  <si>
    <t>31.09.11.120</t>
  </si>
  <si>
    <t>20.30.22.120</t>
  </si>
  <si>
    <t>17.22.11.110</t>
  </si>
  <si>
    <t>14.12.30.131</t>
  </si>
  <si>
    <t>20.30.21.130</t>
  </si>
  <si>
    <t>32.99.30.120</t>
  </si>
  <si>
    <t>32.91.19.120</t>
  </si>
  <si>
    <t>17.22.11.130</t>
  </si>
  <si>
    <t>17.29.11.110</t>
  </si>
  <si>
    <t>26.20.40.120</t>
  </si>
  <si>
    <t>32.91.11.000</t>
  </si>
  <si>
    <t>13.92.29.110</t>
  </si>
  <si>
    <t>13.94.20.110</t>
  </si>
  <si>
    <t>22.29.23.120</t>
  </si>
  <si>
    <t>20.30.22.220</t>
  </si>
  <si>
    <t>25.72.14.120</t>
  </si>
  <si>
    <t>25.94.1</t>
  </si>
  <si>
    <t>22.19.60.114</t>
  </si>
  <si>
    <t>20.15.3</t>
  </si>
  <si>
    <t>23.99.12.110</t>
  </si>
  <si>
    <t>29.32.30.220</t>
  </si>
  <si>
    <t>25.72.14</t>
  </si>
  <si>
    <t>27.90.40.190</t>
  </si>
  <si>
    <t>25.73.20.110</t>
  </si>
  <si>
    <t>шт.</t>
  </si>
  <si>
    <t>упак.</t>
  </si>
  <si>
    <t>набор</t>
  </si>
  <si>
    <t>комплект</t>
  </si>
  <si>
    <t>пара</t>
  </si>
  <si>
    <t>упак..</t>
  </si>
  <si>
    <t>рул.</t>
  </si>
  <si>
    <t>компл.</t>
  </si>
  <si>
    <t>16.29.14.191</t>
  </si>
  <si>
    <t>20.52.10.110</t>
  </si>
  <si>
    <t>23.64.10.110</t>
  </si>
  <si>
    <t>25.73.60.190</t>
  </si>
  <si>
    <t>27.20.11.000</t>
  </si>
  <si>
    <t>20.41.32.111</t>
  </si>
  <si>
    <t>20.41.32.114</t>
  </si>
  <si>
    <t>Поставка хозяйственных товаров</t>
  </si>
  <si>
    <t>НМЦК составляет: 596 651 (пятьсот девяносто шесть тысяч шестьсот пятьдесят один) рубль 35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</si>
</sst>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2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 applyAlignment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2" fontId="1" fillId="0" borderId="7" xfId="0" applyNumberFormat="1" applyFont="1" applyBorder="1"/>
    <xf numFmtId="164" fontId="8" fillId="0" borderId="1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2" fontId="10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2" fontId="10" fillId="2" borderId="1" xfId="1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7</xdr:row>
      <xdr:rowOff>182245</xdr:rowOff>
    </xdr:from>
    <xdr:to>
      <xdr:col>1</xdr:col>
      <xdr:colOff>1521301</xdr:colOff>
      <xdr:row>7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219075</xdr:colOff>
      <xdr:row>9</xdr:row>
      <xdr:rowOff>85725</xdr:rowOff>
    </xdr:from>
    <xdr:to>
      <xdr:col>11</xdr:col>
      <xdr:colOff>1619885</xdr:colOff>
      <xdr:row>9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57425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123825</xdr:colOff>
      <xdr:row>9</xdr:row>
      <xdr:rowOff>76200</xdr:rowOff>
    </xdr:from>
    <xdr:to>
      <xdr:col>9</xdr:col>
      <xdr:colOff>1200150</xdr:colOff>
      <xdr:row>9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180976</xdr:colOff>
      <xdr:row>9</xdr:row>
      <xdr:rowOff>152399</xdr:rowOff>
    </xdr:from>
    <xdr:to>
      <xdr:col>10</xdr:col>
      <xdr:colOff>1381126</xdr:colOff>
      <xdr:row>9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2"/>
  <sheetViews>
    <sheetView tabSelected="1" view="pageBreakPreview" zoomScaleNormal="100" zoomScaleSheetLayoutView="100" workbookViewId="0">
      <selection activeCell="D9" sqref="D9:D10"/>
    </sheetView>
  </sheetViews>
  <sheetFormatPr defaultColWidth="9" defaultRowHeight="15" x14ac:dyDescent="0.25"/>
  <cols>
    <col min="1" max="1" width="7.85546875" customWidth="1"/>
    <col min="2" max="2" width="33.42578125" bestFit="1" customWidth="1"/>
    <col min="3" max="3" width="12.85546875" bestFit="1" customWidth="1"/>
    <col min="4" max="4" width="17" customWidth="1"/>
    <col min="5" max="5" width="8.85546875" customWidth="1"/>
    <col min="6" max="8" width="22" style="1" customWidth="1"/>
    <col min="9" max="9" width="19.5703125" style="1" customWidth="1"/>
    <col min="10" max="10" width="20.5703125" style="1" customWidth="1"/>
    <col min="11" max="11" width="23" style="1" customWidth="1"/>
    <col min="12" max="12" width="27.7109375" customWidth="1"/>
    <col min="13" max="13" width="18.42578125" customWidth="1"/>
    <col min="14" max="1007" width="9.140625" customWidth="1"/>
  </cols>
  <sheetData>
    <row r="1" spans="1:14" ht="15" customHeight="1" x14ac:dyDescent="0.25">
      <c r="A1" s="2"/>
      <c r="B1" s="2"/>
      <c r="C1" s="2"/>
      <c r="D1" s="2"/>
      <c r="E1" s="2"/>
      <c r="F1" s="3"/>
      <c r="G1" s="3"/>
      <c r="H1" s="3"/>
      <c r="I1" s="3"/>
      <c r="J1" s="3"/>
      <c r="K1" s="3"/>
    </row>
    <row r="2" spans="1:14" ht="41.1" customHeight="1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4" ht="15" customHeight="1" x14ac:dyDescent="0.25">
      <c r="A3" s="2"/>
      <c r="B3" s="2"/>
      <c r="C3" s="2"/>
      <c r="D3" s="2"/>
      <c r="E3" s="2"/>
      <c r="F3" s="3"/>
      <c r="G3" s="3"/>
      <c r="H3" s="3"/>
      <c r="I3" s="3"/>
      <c r="J3" s="3"/>
      <c r="K3" s="3"/>
    </row>
    <row r="4" spans="1:14" x14ac:dyDescent="0.25">
      <c r="A4" s="2"/>
      <c r="B4" s="2"/>
      <c r="C4" s="2"/>
      <c r="D4" s="2"/>
      <c r="E4" s="2"/>
      <c r="F4" s="3"/>
      <c r="G4" s="3"/>
      <c r="H4" s="3"/>
      <c r="I4" s="3"/>
      <c r="J4" s="4"/>
      <c r="K4" s="3"/>
    </row>
    <row r="5" spans="1:14" ht="27" customHeight="1" x14ac:dyDescent="0.25">
      <c r="A5" s="34" t="s">
        <v>20</v>
      </c>
      <c r="B5" s="34"/>
      <c r="C5" s="41" t="s">
        <v>194</v>
      </c>
      <c r="D5" s="42"/>
      <c r="E5" s="42"/>
      <c r="F5" s="42"/>
      <c r="G5" s="42"/>
      <c r="H5" s="42"/>
      <c r="I5" s="42"/>
      <c r="J5" s="42"/>
      <c r="K5" s="42"/>
      <c r="L5" s="43"/>
    </row>
    <row r="6" spans="1:14" ht="47.25" customHeight="1" x14ac:dyDescent="0.25">
      <c r="A6" s="34" t="s">
        <v>1</v>
      </c>
      <c r="B6" s="34"/>
      <c r="C6" s="35" t="s">
        <v>2</v>
      </c>
      <c r="D6" s="36"/>
      <c r="E6" s="36"/>
      <c r="F6" s="36"/>
      <c r="G6" s="36"/>
      <c r="H6" s="36"/>
      <c r="I6" s="36"/>
      <c r="J6" s="36"/>
      <c r="K6" s="36"/>
      <c r="L6" s="37"/>
    </row>
    <row r="7" spans="1:14" ht="42.75" customHeight="1" x14ac:dyDescent="0.25">
      <c r="A7" s="28" t="s">
        <v>18</v>
      </c>
      <c r="B7" s="29"/>
      <c r="C7" s="30"/>
      <c r="D7" s="30"/>
      <c r="E7" s="30"/>
      <c r="F7" s="30"/>
      <c r="G7" s="30"/>
      <c r="H7" s="30"/>
      <c r="I7" s="30"/>
      <c r="J7" s="30"/>
      <c r="K7" s="30"/>
      <c r="L7" s="31"/>
    </row>
    <row r="8" spans="1:14" ht="145.5" customHeight="1" x14ac:dyDescent="0.25">
      <c r="A8" s="32" t="s">
        <v>12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4" ht="42" customHeight="1" x14ac:dyDescent="0.25">
      <c r="A9" s="21" t="s">
        <v>3</v>
      </c>
      <c r="B9" s="21" t="s">
        <v>4</v>
      </c>
      <c r="C9" s="22" t="s">
        <v>5</v>
      </c>
      <c r="D9" s="21" t="s">
        <v>6</v>
      </c>
      <c r="E9" s="22" t="s">
        <v>7</v>
      </c>
      <c r="F9" s="5" t="s">
        <v>15</v>
      </c>
      <c r="G9" s="5" t="s">
        <v>16</v>
      </c>
      <c r="H9" s="5" t="s">
        <v>17</v>
      </c>
      <c r="I9" s="22" t="s">
        <v>19</v>
      </c>
      <c r="J9" s="6" t="s">
        <v>8</v>
      </c>
      <c r="K9" s="6" t="s">
        <v>9</v>
      </c>
      <c r="L9" s="16" t="s">
        <v>10</v>
      </c>
    </row>
    <row r="10" spans="1:14" ht="58.5" customHeight="1" x14ac:dyDescent="0.25">
      <c r="A10" s="21"/>
      <c r="B10" s="21"/>
      <c r="C10" s="22"/>
      <c r="D10" s="21"/>
      <c r="E10" s="22"/>
      <c r="F10" s="5" t="s">
        <v>11</v>
      </c>
      <c r="G10" s="5" t="s">
        <v>11</v>
      </c>
      <c r="H10" s="5" t="s">
        <v>11</v>
      </c>
      <c r="I10" s="22"/>
      <c r="J10" s="7"/>
      <c r="K10" s="7"/>
      <c r="L10" s="15"/>
    </row>
    <row r="11" spans="1:14" ht="51" x14ac:dyDescent="0.25">
      <c r="A11" s="8" t="s">
        <v>13</v>
      </c>
      <c r="B11" s="9" t="s">
        <v>87</v>
      </c>
      <c r="C11" s="18" t="s">
        <v>155</v>
      </c>
      <c r="D11" s="8" t="s">
        <v>179</v>
      </c>
      <c r="E11" s="17">
        <v>2</v>
      </c>
      <c r="F11" s="38">
        <v>4431</v>
      </c>
      <c r="G11" s="38">
        <v>4620</v>
      </c>
      <c r="H11" s="39">
        <v>4431</v>
      </c>
      <c r="I11" s="10">
        <f>ROUND((AVERAGE(F11:H11)),2)</f>
        <v>4494</v>
      </c>
      <c r="J11" s="11">
        <f t="shared" ref="J11:J78" si="0">STDEV(F11:H11)</f>
        <v>109.11920087683927</v>
      </c>
      <c r="K11" s="12">
        <f t="shared" ref="K11:K78" si="1">STDEV(F11:H11)/AVERAGE(F11:H11)</f>
        <v>2.428108608741417E-2</v>
      </c>
      <c r="L11" s="5">
        <f>ROUND((I11*E11),2)</f>
        <v>8988</v>
      </c>
      <c r="M11" s="1"/>
      <c r="N11" s="1"/>
    </row>
    <row r="12" spans="1:14" ht="25.5" x14ac:dyDescent="0.25">
      <c r="A12" s="8" t="s">
        <v>14</v>
      </c>
      <c r="B12" s="9" t="s">
        <v>88</v>
      </c>
      <c r="C12" s="18" t="s">
        <v>187</v>
      </c>
      <c r="D12" s="8" t="s">
        <v>180</v>
      </c>
      <c r="E12" s="17">
        <v>10</v>
      </c>
      <c r="F12" s="38">
        <v>1031.8</v>
      </c>
      <c r="G12" s="40">
        <v>1230</v>
      </c>
      <c r="H12" s="39">
        <v>1100</v>
      </c>
      <c r="I12" s="10">
        <f>ROUND((AVERAGE(F12:H12)),2)</f>
        <v>1120.5999999999999</v>
      </c>
      <c r="J12" s="11">
        <f t="shared" si="0"/>
        <v>100.69299876356848</v>
      </c>
      <c r="K12" s="12">
        <f t="shared" si="1"/>
        <v>8.9856325864330247E-2</v>
      </c>
      <c r="L12" s="5">
        <f t="shared" ref="L12:L78" si="2">ROUND((I12*E12),2)</f>
        <v>11206</v>
      </c>
      <c r="M12" s="1"/>
      <c r="N12" s="1"/>
    </row>
    <row r="13" spans="1:14" ht="25.5" x14ac:dyDescent="0.25">
      <c r="A13" s="8" t="s">
        <v>21</v>
      </c>
      <c r="B13" s="9" t="s">
        <v>89</v>
      </c>
      <c r="C13" s="18" t="s">
        <v>188</v>
      </c>
      <c r="D13" s="8" t="s">
        <v>179</v>
      </c>
      <c r="E13" s="17">
        <v>3</v>
      </c>
      <c r="F13" s="38">
        <v>1327.2</v>
      </c>
      <c r="G13" s="40">
        <v>1445</v>
      </c>
      <c r="H13" s="39">
        <v>1560</v>
      </c>
      <c r="I13" s="10">
        <f t="shared" ref="I13:I74" si="3">ROUND((AVERAGE(F13:H13)),2)</f>
        <v>1444.07</v>
      </c>
      <c r="J13" s="11">
        <f t="shared" si="0"/>
        <v>116.40280638083142</v>
      </c>
      <c r="K13" s="12">
        <f t="shared" si="1"/>
        <v>8.0607640261874863E-2</v>
      </c>
      <c r="L13" s="5">
        <f t="shared" si="2"/>
        <v>4332.21</v>
      </c>
      <c r="M13" s="1"/>
      <c r="N13" s="1"/>
    </row>
    <row r="14" spans="1:14" ht="25.5" x14ac:dyDescent="0.25">
      <c r="A14" s="8" t="s">
        <v>22</v>
      </c>
      <c r="B14" s="19" t="s">
        <v>90</v>
      </c>
      <c r="C14" s="18" t="s">
        <v>156</v>
      </c>
      <c r="D14" s="8" t="s">
        <v>179</v>
      </c>
      <c r="E14" s="17">
        <v>2</v>
      </c>
      <c r="F14" s="38">
        <v>1071</v>
      </c>
      <c r="G14" s="40">
        <v>1250</v>
      </c>
      <c r="H14" s="39">
        <v>1100</v>
      </c>
      <c r="I14" s="10">
        <f t="shared" si="3"/>
        <v>1140.33</v>
      </c>
      <c r="J14" s="11">
        <f t="shared" si="0"/>
        <v>96.074623774092046</v>
      </c>
      <c r="K14" s="12">
        <f t="shared" si="1"/>
        <v>8.425135086883255E-2</v>
      </c>
      <c r="L14" s="5">
        <f t="shared" si="2"/>
        <v>2280.66</v>
      </c>
      <c r="M14" s="1"/>
      <c r="N14" s="1"/>
    </row>
    <row r="15" spans="1:14" ht="25.5" x14ac:dyDescent="0.25">
      <c r="A15" s="8" t="s">
        <v>23</v>
      </c>
      <c r="B15" s="19" t="s">
        <v>91</v>
      </c>
      <c r="C15" s="18" t="s">
        <v>189</v>
      </c>
      <c r="D15" s="8" t="s">
        <v>179</v>
      </c>
      <c r="E15" s="17">
        <v>5</v>
      </c>
      <c r="F15" s="38">
        <v>849.8</v>
      </c>
      <c r="G15" s="40">
        <v>978</v>
      </c>
      <c r="H15" s="39">
        <v>950</v>
      </c>
      <c r="I15" s="10">
        <f t="shared" si="3"/>
        <v>925.93</v>
      </c>
      <c r="J15" s="11">
        <f t="shared" si="0"/>
        <v>67.403362923027345</v>
      </c>
      <c r="K15" s="12">
        <f t="shared" si="1"/>
        <v>7.2795049596472761E-2</v>
      </c>
      <c r="L15" s="5">
        <f t="shared" si="2"/>
        <v>4629.6499999999996</v>
      </c>
      <c r="M15" s="1"/>
      <c r="N15" s="1"/>
    </row>
    <row r="16" spans="1:14" ht="25.5" x14ac:dyDescent="0.25">
      <c r="A16" s="8" t="s">
        <v>24</v>
      </c>
      <c r="B16" s="19" t="s">
        <v>92</v>
      </c>
      <c r="C16" s="18" t="s">
        <v>157</v>
      </c>
      <c r="D16" s="8" t="s">
        <v>180</v>
      </c>
      <c r="E16" s="17">
        <v>20</v>
      </c>
      <c r="F16" s="38">
        <v>838.6</v>
      </c>
      <c r="G16" s="40">
        <v>935</v>
      </c>
      <c r="H16" s="39">
        <v>850</v>
      </c>
      <c r="I16" s="10">
        <f t="shared" si="3"/>
        <v>874.53</v>
      </c>
      <c r="J16" s="11">
        <f t="shared" si="0"/>
        <v>52.674978247108299</v>
      </c>
      <c r="K16" s="12">
        <f t="shared" si="1"/>
        <v>6.0232098925646023E-2</v>
      </c>
      <c r="L16" s="5">
        <f t="shared" si="2"/>
        <v>17490.599999999999</v>
      </c>
      <c r="M16" s="1"/>
      <c r="N16" s="1"/>
    </row>
    <row r="17" spans="1:14" ht="25.5" x14ac:dyDescent="0.25">
      <c r="A17" s="8" t="s">
        <v>25</v>
      </c>
      <c r="B17" s="19" t="s">
        <v>93</v>
      </c>
      <c r="C17" s="18" t="s">
        <v>158</v>
      </c>
      <c r="D17" s="8" t="s">
        <v>179</v>
      </c>
      <c r="E17" s="17">
        <v>1</v>
      </c>
      <c r="F17" s="38">
        <v>456.4</v>
      </c>
      <c r="G17" s="40">
        <v>565</v>
      </c>
      <c r="H17" s="39">
        <v>560</v>
      </c>
      <c r="I17" s="10">
        <f t="shared" si="3"/>
        <v>527.13</v>
      </c>
      <c r="J17" s="11">
        <f t="shared" si="0"/>
        <v>61.307857027736134</v>
      </c>
      <c r="K17" s="12">
        <f t="shared" si="1"/>
        <v>0.11630426905476692</v>
      </c>
      <c r="L17" s="5">
        <f t="shared" si="2"/>
        <v>527.13</v>
      </c>
      <c r="M17" s="1"/>
      <c r="N17" s="1"/>
    </row>
    <row r="18" spans="1:14" ht="25.5" x14ac:dyDescent="0.25">
      <c r="A18" s="8" t="s">
        <v>26</v>
      </c>
      <c r="B18" s="19" t="s">
        <v>94</v>
      </c>
      <c r="C18" s="18" t="s">
        <v>159</v>
      </c>
      <c r="D18" s="8" t="s">
        <v>179</v>
      </c>
      <c r="E18" s="17">
        <v>8</v>
      </c>
      <c r="F18" s="38">
        <v>2559.1999999999998</v>
      </c>
      <c r="G18" s="40">
        <v>2650</v>
      </c>
      <c r="H18" s="39">
        <v>2600</v>
      </c>
      <c r="I18" s="10">
        <f t="shared" si="3"/>
        <v>2603.0700000000002</v>
      </c>
      <c r="J18" s="11">
        <f t="shared" si="0"/>
        <v>45.477613540437027</v>
      </c>
      <c r="K18" s="12">
        <f t="shared" si="1"/>
        <v>1.7470783258376157E-2</v>
      </c>
      <c r="L18" s="5">
        <f t="shared" si="2"/>
        <v>20824.560000000001</v>
      </c>
      <c r="M18" s="1"/>
      <c r="N18" s="1"/>
    </row>
    <row r="19" spans="1:14" x14ac:dyDescent="0.25">
      <c r="A19" s="8" t="s">
        <v>27</v>
      </c>
      <c r="B19" s="19" t="s">
        <v>95</v>
      </c>
      <c r="C19" s="18" t="s">
        <v>159</v>
      </c>
      <c r="D19" s="8" t="s">
        <v>179</v>
      </c>
      <c r="E19" s="17">
        <v>8</v>
      </c>
      <c r="F19" s="38">
        <v>98</v>
      </c>
      <c r="G19" s="40">
        <v>127</v>
      </c>
      <c r="H19" s="39">
        <v>110</v>
      </c>
      <c r="I19" s="10">
        <f t="shared" si="3"/>
        <v>111.67</v>
      </c>
      <c r="J19" s="11">
        <f t="shared" si="0"/>
        <v>14.571661996262888</v>
      </c>
      <c r="K19" s="12">
        <f t="shared" si="1"/>
        <v>0.13049249548892139</v>
      </c>
      <c r="L19" s="5">
        <f t="shared" si="2"/>
        <v>893.36</v>
      </c>
      <c r="M19" s="1"/>
      <c r="N19" s="1"/>
    </row>
    <row r="20" spans="1:14" ht="38.25" x14ac:dyDescent="0.25">
      <c r="A20" s="8" t="s">
        <v>28</v>
      </c>
      <c r="B20" s="19" t="s">
        <v>96</v>
      </c>
      <c r="C20" s="18" t="s">
        <v>159</v>
      </c>
      <c r="D20" s="8" t="s">
        <v>179</v>
      </c>
      <c r="E20" s="17">
        <v>5</v>
      </c>
      <c r="F20" s="38">
        <v>15782.2</v>
      </c>
      <c r="G20" s="40">
        <v>16700</v>
      </c>
      <c r="H20" s="39">
        <v>16287</v>
      </c>
      <c r="I20" s="10">
        <f t="shared" si="3"/>
        <v>16256.4</v>
      </c>
      <c r="J20" s="11">
        <f t="shared" si="0"/>
        <v>459.66452984758314</v>
      </c>
      <c r="K20" s="12">
        <f t="shared" si="1"/>
        <v>2.8275911631577912E-2</v>
      </c>
      <c r="L20" s="5">
        <f t="shared" si="2"/>
        <v>81282</v>
      </c>
      <c r="M20" s="1"/>
      <c r="N20" s="1"/>
    </row>
    <row r="21" spans="1:14" ht="38.25" x14ac:dyDescent="0.25">
      <c r="A21" s="8" t="s">
        <v>29</v>
      </c>
      <c r="B21" s="19" t="s">
        <v>97</v>
      </c>
      <c r="C21" s="18" t="s">
        <v>159</v>
      </c>
      <c r="D21" s="8" t="s">
        <v>179</v>
      </c>
      <c r="E21" s="17">
        <v>3</v>
      </c>
      <c r="F21" s="38">
        <v>4830</v>
      </c>
      <c r="G21" s="40">
        <v>5347</v>
      </c>
      <c r="H21" s="39">
        <v>5200</v>
      </c>
      <c r="I21" s="10">
        <f t="shared" si="3"/>
        <v>5125.67</v>
      </c>
      <c r="J21" s="11">
        <f t="shared" si="0"/>
        <v>266.39507002445322</v>
      </c>
      <c r="K21" s="12">
        <f t="shared" si="1"/>
        <v>5.1972765173529271E-2</v>
      </c>
      <c r="L21" s="5">
        <f t="shared" si="2"/>
        <v>15377.01</v>
      </c>
      <c r="M21" s="1"/>
      <c r="N21" s="1"/>
    </row>
    <row r="22" spans="1:14" ht="25.5" x14ac:dyDescent="0.25">
      <c r="A22" s="8" t="s">
        <v>30</v>
      </c>
      <c r="B22" s="19" t="s">
        <v>98</v>
      </c>
      <c r="C22" s="18" t="s">
        <v>190</v>
      </c>
      <c r="D22" s="8" t="s">
        <v>179</v>
      </c>
      <c r="E22" s="17">
        <v>7</v>
      </c>
      <c r="F22" s="38">
        <v>98</v>
      </c>
      <c r="G22" s="40">
        <v>107.2</v>
      </c>
      <c r="H22" s="39">
        <v>105</v>
      </c>
      <c r="I22" s="10">
        <f t="shared" si="3"/>
        <v>103.4</v>
      </c>
      <c r="J22" s="11">
        <f t="shared" si="0"/>
        <v>4.8041648597857272</v>
      </c>
      <c r="K22" s="12">
        <f t="shared" si="1"/>
        <v>4.6461942551119219E-2</v>
      </c>
      <c r="L22" s="5">
        <f t="shared" si="2"/>
        <v>723.8</v>
      </c>
      <c r="M22" s="1"/>
      <c r="N22" s="1"/>
    </row>
    <row r="23" spans="1:14" ht="25.5" x14ac:dyDescent="0.25">
      <c r="A23" s="8" t="s">
        <v>31</v>
      </c>
      <c r="B23" s="19" t="s">
        <v>99</v>
      </c>
      <c r="C23" s="18" t="s">
        <v>160</v>
      </c>
      <c r="D23" s="8" t="s">
        <v>179</v>
      </c>
      <c r="E23" s="17">
        <v>7</v>
      </c>
      <c r="F23" s="38">
        <v>119</v>
      </c>
      <c r="G23" s="40">
        <v>145</v>
      </c>
      <c r="H23" s="39">
        <v>137</v>
      </c>
      <c r="I23" s="10">
        <f t="shared" si="3"/>
        <v>133.66999999999999</v>
      </c>
      <c r="J23" s="11">
        <f t="shared" si="0"/>
        <v>13.316656236958787</v>
      </c>
      <c r="K23" s="12">
        <f t="shared" si="1"/>
        <v>9.9625857134355025E-2</v>
      </c>
      <c r="L23" s="5">
        <f t="shared" si="2"/>
        <v>935.69</v>
      </c>
      <c r="M23" s="1"/>
      <c r="N23" s="1"/>
    </row>
    <row r="24" spans="1:14" ht="38.25" x14ac:dyDescent="0.25">
      <c r="A24" s="8" t="s">
        <v>32</v>
      </c>
      <c r="B24" s="19" t="s">
        <v>100</v>
      </c>
      <c r="C24" s="18" t="s">
        <v>160</v>
      </c>
      <c r="D24" s="8" t="s">
        <v>179</v>
      </c>
      <c r="E24" s="17">
        <v>3</v>
      </c>
      <c r="F24" s="38">
        <v>350</v>
      </c>
      <c r="G24" s="40">
        <v>447</v>
      </c>
      <c r="H24" s="39">
        <v>420</v>
      </c>
      <c r="I24" s="10">
        <f t="shared" si="3"/>
        <v>405.67</v>
      </c>
      <c r="J24" s="11">
        <f t="shared" si="0"/>
        <v>50.063293272949423</v>
      </c>
      <c r="K24" s="12">
        <f t="shared" si="1"/>
        <v>0.12340992589880712</v>
      </c>
      <c r="L24" s="5">
        <f t="shared" si="2"/>
        <v>1217.01</v>
      </c>
      <c r="M24" s="1"/>
      <c r="N24" s="1"/>
    </row>
    <row r="25" spans="1:14" ht="38.25" x14ac:dyDescent="0.25">
      <c r="A25" s="8" t="s">
        <v>33</v>
      </c>
      <c r="B25" s="19" t="s">
        <v>101</v>
      </c>
      <c r="C25" s="18" t="s">
        <v>160</v>
      </c>
      <c r="D25" s="8" t="s">
        <v>179</v>
      </c>
      <c r="E25" s="17">
        <v>1</v>
      </c>
      <c r="F25" s="38">
        <v>128.80000000000001</v>
      </c>
      <c r="G25" s="40">
        <v>146</v>
      </c>
      <c r="H25" s="39">
        <v>135</v>
      </c>
      <c r="I25" s="10">
        <f t="shared" si="3"/>
        <v>136.6</v>
      </c>
      <c r="J25" s="11">
        <f t="shared" si="0"/>
        <v>8.7109126961530219</v>
      </c>
      <c r="K25" s="12">
        <f t="shared" si="1"/>
        <v>6.376949265119343E-2</v>
      </c>
      <c r="L25" s="5">
        <f t="shared" si="2"/>
        <v>136.6</v>
      </c>
      <c r="M25" s="1"/>
      <c r="N25" s="1"/>
    </row>
    <row r="26" spans="1:14" ht="51" x14ac:dyDescent="0.25">
      <c r="A26" s="8" t="s">
        <v>34</v>
      </c>
      <c r="B26" s="19" t="s">
        <v>102</v>
      </c>
      <c r="C26" s="18" t="s">
        <v>161</v>
      </c>
      <c r="D26" s="8" t="s">
        <v>179</v>
      </c>
      <c r="E26" s="17">
        <v>5</v>
      </c>
      <c r="F26" s="38">
        <v>291.2</v>
      </c>
      <c r="G26" s="40">
        <v>335</v>
      </c>
      <c r="H26" s="39">
        <v>320</v>
      </c>
      <c r="I26" s="10">
        <f t="shared" si="3"/>
        <v>315.39999999999998</v>
      </c>
      <c r="J26" s="11">
        <f t="shared" si="0"/>
        <v>22.259380045275304</v>
      </c>
      <c r="K26" s="12">
        <f t="shared" si="1"/>
        <v>7.0575079407974958E-2</v>
      </c>
      <c r="L26" s="5">
        <f t="shared" si="2"/>
        <v>1577</v>
      </c>
      <c r="M26" s="1"/>
      <c r="N26" s="1"/>
    </row>
    <row r="27" spans="1:14" ht="25.5" x14ac:dyDescent="0.25">
      <c r="A27" s="8" t="s">
        <v>35</v>
      </c>
      <c r="B27" s="19" t="s">
        <v>103</v>
      </c>
      <c r="C27" s="18" t="s">
        <v>162</v>
      </c>
      <c r="D27" s="8" t="s">
        <v>180</v>
      </c>
      <c r="E27" s="17">
        <v>15</v>
      </c>
      <c r="F27" s="38">
        <v>777</v>
      </c>
      <c r="G27" s="40">
        <v>905</v>
      </c>
      <c r="H27" s="39">
        <v>825</v>
      </c>
      <c r="I27" s="10">
        <f t="shared" si="3"/>
        <v>835.67</v>
      </c>
      <c r="J27" s="11">
        <f t="shared" si="0"/>
        <v>64.663230149238089</v>
      </c>
      <c r="K27" s="12">
        <f t="shared" si="1"/>
        <v>7.7379214378825001E-2</v>
      </c>
      <c r="L27" s="5">
        <f t="shared" si="2"/>
        <v>12535.05</v>
      </c>
      <c r="M27" s="1"/>
      <c r="N27" s="1"/>
    </row>
    <row r="28" spans="1:14" ht="25.5" x14ac:dyDescent="0.25">
      <c r="A28" s="8" t="s">
        <v>36</v>
      </c>
      <c r="B28" s="19" t="s">
        <v>104</v>
      </c>
      <c r="C28" s="18" t="s">
        <v>156</v>
      </c>
      <c r="D28" s="8" t="s">
        <v>179</v>
      </c>
      <c r="E28" s="17">
        <v>1</v>
      </c>
      <c r="F28" s="38">
        <v>1190</v>
      </c>
      <c r="G28" s="40">
        <v>1475</v>
      </c>
      <c r="H28" s="39">
        <v>1375</v>
      </c>
      <c r="I28" s="10">
        <f t="shared" si="3"/>
        <v>1346.67</v>
      </c>
      <c r="J28" s="11">
        <f t="shared" si="0"/>
        <v>144.59714151162646</v>
      </c>
      <c r="K28" s="12">
        <f t="shared" si="1"/>
        <v>0.10737411498388102</v>
      </c>
      <c r="L28" s="5">
        <f t="shared" si="2"/>
        <v>1346.67</v>
      </c>
      <c r="M28" s="1"/>
      <c r="N28" s="1"/>
    </row>
    <row r="29" spans="1:14" ht="25.5" x14ac:dyDescent="0.25">
      <c r="A29" s="8" t="s">
        <v>37</v>
      </c>
      <c r="B29" s="19" t="s">
        <v>105</v>
      </c>
      <c r="C29" s="18" t="s">
        <v>159</v>
      </c>
      <c r="D29" s="8" t="s">
        <v>179</v>
      </c>
      <c r="E29" s="17">
        <v>2</v>
      </c>
      <c r="F29" s="38">
        <v>2548</v>
      </c>
      <c r="G29" s="40">
        <v>2927</v>
      </c>
      <c r="H29" s="39">
        <v>2787</v>
      </c>
      <c r="I29" s="10">
        <f t="shared" si="3"/>
        <v>2754</v>
      </c>
      <c r="J29" s="11">
        <f t="shared" si="0"/>
        <v>191.6428970768288</v>
      </c>
      <c r="K29" s="12">
        <f t="shared" si="1"/>
        <v>6.9587108597250841E-2</v>
      </c>
      <c r="L29" s="5">
        <f t="shared" si="2"/>
        <v>5508</v>
      </c>
      <c r="M29" s="1"/>
      <c r="N29" s="1"/>
    </row>
    <row r="30" spans="1:14" ht="38.25" x14ac:dyDescent="0.25">
      <c r="A30" s="8" t="s">
        <v>38</v>
      </c>
      <c r="B30" s="19" t="s">
        <v>106</v>
      </c>
      <c r="C30" s="18" t="s">
        <v>190</v>
      </c>
      <c r="D30" s="8" t="s">
        <v>179</v>
      </c>
      <c r="E30" s="17">
        <v>4</v>
      </c>
      <c r="F30" s="38">
        <v>127.4</v>
      </c>
      <c r="G30" s="40">
        <v>148</v>
      </c>
      <c r="H30" s="39">
        <v>137</v>
      </c>
      <c r="I30" s="10">
        <f t="shared" si="3"/>
        <v>137.47</v>
      </c>
      <c r="J30" s="11">
        <f t="shared" si="0"/>
        <v>10.307925753192698</v>
      </c>
      <c r="K30" s="12">
        <f t="shared" si="1"/>
        <v>7.4984910910713132E-2</v>
      </c>
      <c r="L30" s="5">
        <f t="shared" si="2"/>
        <v>549.88</v>
      </c>
      <c r="M30" s="1"/>
      <c r="N30" s="1"/>
    </row>
    <row r="31" spans="1:14" ht="63.75" x14ac:dyDescent="0.25">
      <c r="A31" s="8" t="s">
        <v>39</v>
      </c>
      <c r="B31" s="19" t="s">
        <v>107</v>
      </c>
      <c r="C31" s="18" t="s">
        <v>159</v>
      </c>
      <c r="D31" s="8" t="s">
        <v>179</v>
      </c>
      <c r="E31" s="17">
        <v>5</v>
      </c>
      <c r="F31" s="38">
        <v>4900</v>
      </c>
      <c r="G31" s="40">
        <v>5569</v>
      </c>
      <c r="H31" s="39">
        <v>5300</v>
      </c>
      <c r="I31" s="10">
        <f t="shared" si="3"/>
        <v>5256.33</v>
      </c>
      <c r="J31" s="11">
        <f t="shared" si="0"/>
        <v>336.63085618126769</v>
      </c>
      <c r="K31" s="12">
        <f t="shared" si="1"/>
        <v>6.4042904974557877E-2</v>
      </c>
      <c r="L31" s="5">
        <f t="shared" si="2"/>
        <v>26281.65</v>
      </c>
      <c r="M31" s="1"/>
      <c r="N31" s="1"/>
    </row>
    <row r="32" spans="1:14" ht="25.5" x14ac:dyDescent="0.25">
      <c r="A32" s="8" t="s">
        <v>40</v>
      </c>
      <c r="B32" s="19" t="s">
        <v>108</v>
      </c>
      <c r="C32" s="18" t="s">
        <v>163</v>
      </c>
      <c r="D32" s="8" t="s">
        <v>180</v>
      </c>
      <c r="E32" s="17">
        <v>3</v>
      </c>
      <c r="F32" s="38">
        <v>546</v>
      </c>
      <c r="G32" s="40">
        <v>635</v>
      </c>
      <c r="H32" s="39">
        <v>620</v>
      </c>
      <c r="I32" s="10">
        <f t="shared" si="3"/>
        <v>600.33000000000004</v>
      </c>
      <c r="J32" s="11">
        <f t="shared" si="0"/>
        <v>47.648014998878324</v>
      </c>
      <c r="K32" s="12">
        <f t="shared" si="1"/>
        <v>7.9369264295744008E-2</v>
      </c>
      <c r="L32" s="5">
        <f t="shared" si="2"/>
        <v>1800.99</v>
      </c>
      <c r="M32" s="1"/>
      <c r="N32" s="1"/>
    </row>
    <row r="33" spans="1:14" ht="25.5" x14ac:dyDescent="0.25">
      <c r="A33" s="8" t="s">
        <v>41</v>
      </c>
      <c r="B33" s="19" t="s">
        <v>109</v>
      </c>
      <c r="C33" s="18" t="s">
        <v>163</v>
      </c>
      <c r="D33" s="8" t="s">
        <v>180</v>
      </c>
      <c r="E33" s="17">
        <v>3</v>
      </c>
      <c r="F33" s="38">
        <v>546</v>
      </c>
      <c r="G33" s="40">
        <v>635</v>
      </c>
      <c r="H33" s="39">
        <v>620</v>
      </c>
      <c r="I33" s="10">
        <f t="shared" si="3"/>
        <v>600.33000000000004</v>
      </c>
      <c r="J33" s="11">
        <f t="shared" si="0"/>
        <v>47.648014998878324</v>
      </c>
      <c r="K33" s="12">
        <f t="shared" si="1"/>
        <v>7.9369264295744008E-2</v>
      </c>
      <c r="L33" s="5">
        <f t="shared" si="2"/>
        <v>1800.99</v>
      </c>
      <c r="M33" s="1"/>
      <c r="N33" s="1"/>
    </row>
    <row r="34" spans="1:14" ht="25.5" x14ac:dyDescent="0.25">
      <c r="A34" s="8" t="s">
        <v>42</v>
      </c>
      <c r="B34" s="19" t="s">
        <v>110</v>
      </c>
      <c r="C34" s="18" t="s">
        <v>163</v>
      </c>
      <c r="D34" s="8" t="s">
        <v>180</v>
      </c>
      <c r="E34" s="17">
        <v>3</v>
      </c>
      <c r="F34" s="38">
        <v>546</v>
      </c>
      <c r="G34" s="40">
        <v>635</v>
      </c>
      <c r="H34" s="39">
        <v>620</v>
      </c>
      <c r="I34" s="10">
        <f t="shared" si="3"/>
        <v>600.33000000000004</v>
      </c>
      <c r="J34" s="11">
        <f t="shared" si="0"/>
        <v>47.648014998878324</v>
      </c>
      <c r="K34" s="12">
        <f t="shared" si="1"/>
        <v>7.9369264295744008E-2</v>
      </c>
      <c r="L34" s="5">
        <f t="shared" si="2"/>
        <v>1800.99</v>
      </c>
      <c r="M34" s="1"/>
      <c r="N34" s="1"/>
    </row>
    <row r="35" spans="1:14" ht="25.5" x14ac:dyDescent="0.25">
      <c r="A35" s="8" t="s">
        <v>43</v>
      </c>
      <c r="B35" s="19" t="s">
        <v>111</v>
      </c>
      <c r="C35" s="18" t="s">
        <v>163</v>
      </c>
      <c r="D35" s="8" t="s">
        <v>180</v>
      </c>
      <c r="E35" s="17">
        <v>3</v>
      </c>
      <c r="F35" s="38">
        <v>546</v>
      </c>
      <c r="G35" s="40">
        <v>635</v>
      </c>
      <c r="H35" s="39">
        <v>620</v>
      </c>
      <c r="I35" s="10">
        <f t="shared" si="3"/>
        <v>600.33000000000004</v>
      </c>
      <c r="J35" s="11">
        <f t="shared" si="0"/>
        <v>47.648014998878324</v>
      </c>
      <c r="K35" s="12">
        <f t="shared" si="1"/>
        <v>7.9369264295744008E-2</v>
      </c>
      <c r="L35" s="5">
        <f t="shared" si="2"/>
        <v>1800.99</v>
      </c>
      <c r="M35" s="1"/>
      <c r="N35" s="1"/>
    </row>
    <row r="36" spans="1:14" ht="38.25" x14ac:dyDescent="0.25">
      <c r="A36" s="8" t="s">
        <v>44</v>
      </c>
      <c r="B36" s="19" t="s">
        <v>112</v>
      </c>
      <c r="C36" s="18" t="s">
        <v>188</v>
      </c>
      <c r="D36" s="8" t="s">
        <v>179</v>
      </c>
      <c r="E36" s="17">
        <v>5</v>
      </c>
      <c r="F36" s="38">
        <v>204.4</v>
      </c>
      <c r="G36" s="40">
        <v>182</v>
      </c>
      <c r="H36" s="39">
        <v>210</v>
      </c>
      <c r="I36" s="10">
        <f t="shared" si="3"/>
        <v>198.8</v>
      </c>
      <c r="J36" s="11">
        <f t="shared" si="0"/>
        <v>14.816207341961709</v>
      </c>
      <c r="K36" s="12">
        <f t="shared" si="1"/>
        <v>7.4528205945481443E-2</v>
      </c>
      <c r="L36" s="5">
        <f t="shared" si="2"/>
        <v>994</v>
      </c>
      <c r="M36" s="1"/>
      <c r="N36" s="1"/>
    </row>
    <row r="37" spans="1:14" ht="25.5" x14ac:dyDescent="0.25">
      <c r="A37" s="8" t="s">
        <v>45</v>
      </c>
      <c r="B37" s="19" t="s">
        <v>113</v>
      </c>
      <c r="C37" s="18" t="s">
        <v>164</v>
      </c>
      <c r="D37" s="8" t="s">
        <v>179</v>
      </c>
      <c r="E37" s="17">
        <v>2</v>
      </c>
      <c r="F37" s="38">
        <v>11400.62</v>
      </c>
      <c r="G37" s="40">
        <v>10375</v>
      </c>
      <c r="H37" s="39">
        <v>12200</v>
      </c>
      <c r="I37" s="10">
        <f t="shared" si="3"/>
        <v>11325.21</v>
      </c>
      <c r="J37" s="11">
        <f t="shared" si="0"/>
        <v>914.83420800346835</v>
      </c>
      <c r="K37" s="12">
        <f t="shared" si="1"/>
        <v>8.0778588411643551E-2</v>
      </c>
      <c r="L37" s="5">
        <f t="shared" si="2"/>
        <v>22650.42</v>
      </c>
      <c r="M37" s="1"/>
      <c r="N37" s="1"/>
    </row>
    <row r="38" spans="1:14" ht="38.25" x14ac:dyDescent="0.25">
      <c r="A38" s="8" t="s">
        <v>46</v>
      </c>
      <c r="B38" s="19" t="s">
        <v>114</v>
      </c>
      <c r="C38" s="18" t="s">
        <v>191</v>
      </c>
      <c r="D38" s="8" t="s">
        <v>180</v>
      </c>
      <c r="E38" s="17">
        <v>12</v>
      </c>
      <c r="F38" s="38">
        <v>490</v>
      </c>
      <c r="G38" s="40">
        <v>525</v>
      </c>
      <c r="H38" s="39">
        <v>510</v>
      </c>
      <c r="I38" s="10">
        <f t="shared" si="3"/>
        <v>508.33</v>
      </c>
      <c r="J38" s="11">
        <f t="shared" si="0"/>
        <v>17.559422921421231</v>
      </c>
      <c r="K38" s="12">
        <f t="shared" si="1"/>
        <v>3.4543127058533567E-2</v>
      </c>
      <c r="L38" s="5">
        <f t="shared" si="2"/>
        <v>6099.96</v>
      </c>
      <c r="M38" s="1"/>
      <c r="N38" s="1"/>
    </row>
    <row r="39" spans="1:14" ht="25.5" x14ac:dyDescent="0.25">
      <c r="A39" s="8" t="s">
        <v>47</v>
      </c>
      <c r="B39" s="19" t="s">
        <v>115</v>
      </c>
      <c r="C39" s="18" t="s">
        <v>191</v>
      </c>
      <c r="D39" s="8" t="s">
        <v>179</v>
      </c>
      <c r="E39" s="17">
        <v>120</v>
      </c>
      <c r="F39" s="38">
        <v>84</v>
      </c>
      <c r="G39" s="40">
        <v>116</v>
      </c>
      <c r="H39" s="39">
        <v>98</v>
      </c>
      <c r="I39" s="10">
        <f t="shared" si="3"/>
        <v>99.33</v>
      </c>
      <c r="J39" s="11">
        <f t="shared" si="0"/>
        <v>16.041612554021306</v>
      </c>
      <c r="K39" s="12">
        <f t="shared" si="1"/>
        <v>0.16149274383242926</v>
      </c>
      <c r="L39" s="5">
        <f t="shared" si="2"/>
        <v>11919.6</v>
      </c>
      <c r="M39" s="1"/>
      <c r="N39" s="1"/>
    </row>
    <row r="40" spans="1:14" ht="25.5" x14ac:dyDescent="0.25">
      <c r="A40" s="8" t="s">
        <v>48</v>
      </c>
      <c r="B40" s="19" t="s">
        <v>116</v>
      </c>
      <c r="C40" s="18" t="s">
        <v>191</v>
      </c>
      <c r="D40" s="8" t="s">
        <v>179</v>
      </c>
      <c r="E40" s="17">
        <v>115</v>
      </c>
      <c r="F40" s="38">
        <v>81.2</v>
      </c>
      <c r="G40" s="40">
        <v>113</v>
      </c>
      <c r="H40" s="39">
        <v>96</v>
      </c>
      <c r="I40" s="10">
        <f t="shared" si="3"/>
        <v>96.73</v>
      </c>
      <c r="J40" s="11">
        <f t="shared" si="0"/>
        <v>15.912678383394008</v>
      </c>
      <c r="K40" s="12">
        <f t="shared" si="1"/>
        <v>0.1645004657139284</v>
      </c>
      <c r="L40" s="5">
        <f t="shared" si="2"/>
        <v>11123.95</v>
      </c>
      <c r="M40" s="1"/>
      <c r="N40" s="1"/>
    </row>
    <row r="41" spans="1:14" ht="25.5" x14ac:dyDescent="0.25">
      <c r="A41" s="8" t="s">
        <v>49</v>
      </c>
      <c r="B41" s="19" t="s">
        <v>117</v>
      </c>
      <c r="C41" s="18" t="s">
        <v>192</v>
      </c>
      <c r="D41" s="8" t="s">
        <v>180</v>
      </c>
      <c r="E41" s="17">
        <v>5</v>
      </c>
      <c r="F41" s="38">
        <v>2660</v>
      </c>
      <c r="G41" s="40">
        <v>2893</v>
      </c>
      <c r="H41" s="39">
        <v>2780</v>
      </c>
      <c r="I41" s="10">
        <f t="shared" si="3"/>
        <v>2777.67</v>
      </c>
      <c r="J41" s="11">
        <f t="shared" si="0"/>
        <v>116.51752371782251</v>
      </c>
      <c r="K41" s="12">
        <f t="shared" si="1"/>
        <v>4.1947986457874419E-2</v>
      </c>
      <c r="L41" s="5">
        <f t="shared" si="2"/>
        <v>13888.35</v>
      </c>
      <c r="M41" s="1"/>
      <c r="N41" s="1"/>
    </row>
    <row r="42" spans="1:14" ht="25.5" x14ac:dyDescent="0.25">
      <c r="A42" s="8" t="s">
        <v>50</v>
      </c>
      <c r="B42" s="19" t="s">
        <v>118</v>
      </c>
      <c r="C42" s="18" t="s">
        <v>192</v>
      </c>
      <c r="D42" s="8" t="s">
        <v>180</v>
      </c>
      <c r="E42" s="17">
        <v>5</v>
      </c>
      <c r="F42" s="38">
        <v>630</v>
      </c>
      <c r="G42" s="40">
        <v>705</v>
      </c>
      <c r="H42" s="39">
        <v>690</v>
      </c>
      <c r="I42" s="10">
        <f t="shared" si="3"/>
        <v>675</v>
      </c>
      <c r="J42" s="11">
        <f t="shared" si="0"/>
        <v>39.686269665968858</v>
      </c>
      <c r="K42" s="12">
        <f t="shared" si="1"/>
        <v>5.8794473579213122E-2</v>
      </c>
      <c r="L42" s="5">
        <f t="shared" si="2"/>
        <v>3375</v>
      </c>
      <c r="M42" s="1"/>
      <c r="N42" s="1"/>
    </row>
    <row r="43" spans="1:14" ht="51" x14ac:dyDescent="0.25">
      <c r="A43" s="8" t="s">
        <v>51</v>
      </c>
      <c r="B43" s="19" t="s">
        <v>119</v>
      </c>
      <c r="C43" s="18" t="s">
        <v>165</v>
      </c>
      <c r="D43" s="8" t="s">
        <v>181</v>
      </c>
      <c r="E43" s="17">
        <v>2</v>
      </c>
      <c r="F43" s="38">
        <v>35700</v>
      </c>
      <c r="G43" s="40">
        <v>31400</v>
      </c>
      <c r="H43" s="39">
        <v>37200</v>
      </c>
      <c r="I43" s="10">
        <f t="shared" si="3"/>
        <v>34766.67</v>
      </c>
      <c r="J43" s="11">
        <f t="shared" si="0"/>
        <v>3010.5370506494905</v>
      </c>
      <c r="K43" s="12">
        <f t="shared" si="1"/>
        <v>8.6592628494232715E-2</v>
      </c>
      <c r="L43" s="5">
        <f t="shared" si="2"/>
        <v>69533.34</v>
      </c>
      <c r="M43" s="1"/>
      <c r="N43" s="1"/>
    </row>
    <row r="44" spans="1:14" ht="25.5" x14ac:dyDescent="0.25">
      <c r="A44" s="8" t="s">
        <v>52</v>
      </c>
      <c r="B44" s="19" t="s">
        <v>120</v>
      </c>
      <c r="C44" s="18" t="s">
        <v>165</v>
      </c>
      <c r="D44" s="8" t="s">
        <v>179</v>
      </c>
      <c r="E44" s="17">
        <v>2</v>
      </c>
      <c r="F44" s="38">
        <v>2100</v>
      </c>
      <c r="G44" s="40">
        <v>1875</v>
      </c>
      <c r="H44" s="39">
        <v>2200</v>
      </c>
      <c r="I44" s="10">
        <f t="shared" si="3"/>
        <v>2058.33</v>
      </c>
      <c r="J44" s="11">
        <f t="shared" si="0"/>
        <v>166.45820296198482</v>
      </c>
      <c r="K44" s="12">
        <f t="shared" si="1"/>
        <v>8.0870382005822583E-2</v>
      </c>
      <c r="L44" s="5">
        <f t="shared" si="2"/>
        <v>4116.66</v>
      </c>
      <c r="M44" s="1"/>
      <c r="N44" s="1"/>
    </row>
    <row r="45" spans="1:14" ht="38.25" x14ac:dyDescent="0.25">
      <c r="A45" s="8" t="s">
        <v>53</v>
      </c>
      <c r="B45" s="19" t="s">
        <v>121</v>
      </c>
      <c r="C45" s="18" t="s">
        <v>165</v>
      </c>
      <c r="D45" s="8" t="s">
        <v>182</v>
      </c>
      <c r="E45" s="17">
        <v>2</v>
      </c>
      <c r="F45" s="38">
        <v>1363.6</v>
      </c>
      <c r="G45" s="40">
        <v>1217.5</v>
      </c>
      <c r="H45" s="39">
        <v>1568</v>
      </c>
      <c r="I45" s="10">
        <f t="shared" si="3"/>
        <v>1383.03</v>
      </c>
      <c r="J45" s="11">
        <f t="shared" si="0"/>
        <v>176.05625048072778</v>
      </c>
      <c r="K45" s="12">
        <f t="shared" si="1"/>
        <v>0.12729718527926134</v>
      </c>
      <c r="L45" s="5">
        <f t="shared" si="2"/>
        <v>2766.06</v>
      </c>
      <c r="M45" s="1"/>
      <c r="N45" s="1"/>
    </row>
    <row r="46" spans="1:14" ht="38.25" x14ac:dyDescent="0.25">
      <c r="A46" s="8" t="s">
        <v>54</v>
      </c>
      <c r="B46" s="19" t="s">
        <v>122</v>
      </c>
      <c r="C46" s="18" t="s">
        <v>165</v>
      </c>
      <c r="D46" s="8" t="s">
        <v>181</v>
      </c>
      <c r="E46" s="17">
        <v>2</v>
      </c>
      <c r="F46" s="38">
        <v>4480</v>
      </c>
      <c r="G46" s="40">
        <v>4000</v>
      </c>
      <c r="H46" s="39">
        <v>4900</v>
      </c>
      <c r="I46" s="10">
        <f t="shared" si="3"/>
        <v>4460</v>
      </c>
      <c r="J46" s="11">
        <f t="shared" si="0"/>
        <v>450.33320996790809</v>
      </c>
      <c r="K46" s="12">
        <f t="shared" si="1"/>
        <v>0.10097157174168343</v>
      </c>
      <c r="L46" s="5">
        <f t="shared" si="2"/>
        <v>8920</v>
      </c>
      <c r="M46" s="1"/>
      <c r="N46" s="1"/>
    </row>
    <row r="47" spans="1:14" ht="25.5" x14ac:dyDescent="0.25">
      <c r="A47" s="8" t="s">
        <v>55</v>
      </c>
      <c r="B47" s="19" t="s">
        <v>123</v>
      </c>
      <c r="C47" s="18" t="s">
        <v>166</v>
      </c>
      <c r="D47" s="8" t="s">
        <v>179</v>
      </c>
      <c r="E47" s="17">
        <v>2</v>
      </c>
      <c r="F47" s="38">
        <v>224</v>
      </c>
      <c r="G47" s="40">
        <v>200</v>
      </c>
      <c r="H47" s="39">
        <v>225</v>
      </c>
      <c r="I47" s="10">
        <f t="shared" si="3"/>
        <v>216.33</v>
      </c>
      <c r="J47" s="11">
        <f t="shared" si="0"/>
        <v>14.153915830374764</v>
      </c>
      <c r="K47" s="12">
        <f t="shared" si="1"/>
        <v>6.5426421403889504E-2</v>
      </c>
      <c r="L47" s="5">
        <f t="shared" si="2"/>
        <v>432.66</v>
      </c>
      <c r="M47" s="1"/>
      <c r="N47" s="1"/>
    </row>
    <row r="48" spans="1:14" ht="51" x14ac:dyDescent="0.25">
      <c r="A48" s="8" t="s">
        <v>56</v>
      </c>
      <c r="B48" s="19" t="s">
        <v>124</v>
      </c>
      <c r="C48" s="18" t="s">
        <v>165</v>
      </c>
      <c r="D48" s="8" t="s">
        <v>179</v>
      </c>
      <c r="E48" s="17">
        <v>2</v>
      </c>
      <c r="F48" s="38">
        <v>589.4</v>
      </c>
      <c r="G48" s="40">
        <v>526.25</v>
      </c>
      <c r="H48" s="39">
        <v>635</v>
      </c>
      <c r="I48" s="10">
        <f t="shared" si="3"/>
        <v>583.54999999999995</v>
      </c>
      <c r="J48" s="11">
        <f t="shared" si="0"/>
        <v>54.61050723075185</v>
      </c>
      <c r="K48" s="12">
        <f t="shared" si="1"/>
        <v>9.3583252901639699E-2</v>
      </c>
      <c r="L48" s="5">
        <f t="shared" si="2"/>
        <v>1167.0999999999999</v>
      </c>
      <c r="M48" s="1"/>
      <c r="N48" s="1"/>
    </row>
    <row r="49" spans="1:14" ht="38.25" x14ac:dyDescent="0.25">
      <c r="A49" s="8" t="s">
        <v>57</v>
      </c>
      <c r="B49" s="19" t="s">
        <v>125</v>
      </c>
      <c r="C49" s="18" t="s">
        <v>167</v>
      </c>
      <c r="D49" s="8" t="s">
        <v>179</v>
      </c>
      <c r="E49" s="17">
        <v>2</v>
      </c>
      <c r="F49" s="38">
        <v>8794.7999999999993</v>
      </c>
      <c r="G49" s="40">
        <v>7852.5</v>
      </c>
      <c r="H49" s="39">
        <v>8900</v>
      </c>
      <c r="I49" s="10">
        <f t="shared" si="3"/>
        <v>8515.77</v>
      </c>
      <c r="J49" s="11">
        <f t="shared" si="0"/>
        <v>576.80912209615155</v>
      </c>
      <c r="K49" s="12">
        <f t="shared" si="1"/>
        <v>6.7734256312348265E-2</v>
      </c>
      <c r="L49" s="5">
        <f t="shared" si="2"/>
        <v>17031.54</v>
      </c>
      <c r="M49" s="1"/>
      <c r="N49" s="1"/>
    </row>
    <row r="50" spans="1:14" ht="25.5" x14ac:dyDescent="0.25">
      <c r="A50" s="8" t="s">
        <v>58</v>
      </c>
      <c r="B50" s="19" t="s">
        <v>126</v>
      </c>
      <c r="C50" s="18" t="s">
        <v>168</v>
      </c>
      <c r="D50" s="8" t="s">
        <v>179</v>
      </c>
      <c r="E50" s="17">
        <v>2</v>
      </c>
      <c r="F50" s="38">
        <v>786.8</v>
      </c>
      <c r="G50" s="40">
        <v>702.5</v>
      </c>
      <c r="H50" s="39">
        <v>820</v>
      </c>
      <c r="I50" s="10">
        <f t="shared" si="3"/>
        <v>769.77</v>
      </c>
      <c r="J50" s="11">
        <f t="shared" si="0"/>
        <v>60.573619120317822</v>
      </c>
      <c r="K50" s="12">
        <f t="shared" si="1"/>
        <v>7.8690883540879678E-2</v>
      </c>
      <c r="L50" s="5">
        <f t="shared" si="2"/>
        <v>1539.54</v>
      </c>
      <c r="M50" s="1"/>
      <c r="N50" s="1"/>
    </row>
    <row r="51" spans="1:14" ht="38.25" x14ac:dyDescent="0.25">
      <c r="A51" s="8" t="s">
        <v>59</v>
      </c>
      <c r="B51" s="19" t="s">
        <v>127</v>
      </c>
      <c r="C51" s="18" t="s">
        <v>159</v>
      </c>
      <c r="D51" s="8" t="s">
        <v>179</v>
      </c>
      <c r="E51" s="17">
        <v>5</v>
      </c>
      <c r="F51" s="38">
        <v>5530</v>
      </c>
      <c r="G51" s="40">
        <v>4937.5</v>
      </c>
      <c r="H51" s="39">
        <v>6110</v>
      </c>
      <c r="I51" s="10">
        <f t="shared" si="3"/>
        <v>5525.83</v>
      </c>
      <c r="J51" s="11">
        <f t="shared" si="0"/>
        <v>586.26110508316458</v>
      </c>
      <c r="K51" s="12">
        <f t="shared" si="1"/>
        <v>0.10609460505199782</v>
      </c>
      <c r="L51" s="5">
        <f t="shared" si="2"/>
        <v>27629.15</v>
      </c>
      <c r="M51" s="1"/>
      <c r="N51" s="1"/>
    </row>
    <row r="52" spans="1:14" ht="38.25" x14ac:dyDescent="0.25">
      <c r="A52" s="8" t="s">
        <v>60</v>
      </c>
      <c r="B52" s="19" t="s">
        <v>128</v>
      </c>
      <c r="C52" s="18" t="s">
        <v>159</v>
      </c>
      <c r="D52" s="8" t="s">
        <v>179</v>
      </c>
      <c r="E52" s="17">
        <v>4</v>
      </c>
      <c r="F52" s="38">
        <v>2170</v>
      </c>
      <c r="G52" s="40">
        <v>1937.5</v>
      </c>
      <c r="H52" s="39">
        <v>3050</v>
      </c>
      <c r="I52" s="10">
        <f t="shared" si="3"/>
        <v>2385.83</v>
      </c>
      <c r="J52" s="11">
        <f t="shared" si="0"/>
        <v>586.81520373396427</v>
      </c>
      <c r="K52" s="12">
        <f t="shared" si="1"/>
        <v>0.24595817131706499</v>
      </c>
      <c r="L52" s="5">
        <f t="shared" si="2"/>
        <v>9543.32</v>
      </c>
      <c r="M52" s="1"/>
      <c r="N52" s="1"/>
    </row>
    <row r="53" spans="1:14" ht="38.25" x14ac:dyDescent="0.25">
      <c r="A53" s="8" t="s">
        <v>61</v>
      </c>
      <c r="B53" s="19" t="s">
        <v>129</v>
      </c>
      <c r="C53" s="18" t="s">
        <v>159</v>
      </c>
      <c r="D53" s="8" t="s">
        <v>179</v>
      </c>
      <c r="E53" s="17">
        <v>5</v>
      </c>
      <c r="F53" s="38">
        <v>7639.8</v>
      </c>
      <c r="G53" s="40">
        <v>6821.25</v>
      </c>
      <c r="H53" s="39">
        <v>4200</v>
      </c>
      <c r="I53" s="10">
        <f t="shared" si="3"/>
        <v>6220.35</v>
      </c>
      <c r="J53" s="11">
        <f t="shared" si="0"/>
        <v>1796.9047324496644</v>
      </c>
      <c r="K53" s="12">
        <f t="shared" si="1"/>
        <v>0.28887518105085158</v>
      </c>
      <c r="L53" s="5">
        <f t="shared" si="2"/>
        <v>31101.75</v>
      </c>
      <c r="M53" s="1"/>
      <c r="N53" s="1"/>
    </row>
    <row r="54" spans="1:14" ht="38.25" x14ac:dyDescent="0.25">
      <c r="A54" s="8" t="s">
        <v>62</v>
      </c>
      <c r="B54" s="19" t="s">
        <v>130</v>
      </c>
      <c r="C54" s="18" t="s">
        <v>161</v>
      </c>
      <c r="D54" s="8" t="s">
        <v>179</v>
      </c>
      <c r="E54" s="17">
        <v>6</v>
      </c>
      <c r="F54" s="38">
        <v>159.6</v>
      </c>
      <c r="G54" s="40">
        <v>142.5</v>
      </c>
      <c r="H54" s="39">
        <v>202</v>
      </c>
      <c r="I54" s="10">
        <f t="shared" si="3"/>
        <v>168.03</v>
      </c>
      <c r="J54" s="11">
        <f t="shared" si="0"/>
        <v>30.633369604621169</v>
      </c>
      <c r="K54" s="12">
        <f t="shared" si="1"/>
        <v>0.18230531405249656</v>
      </c>
      <c r="L54" s="5">
        <f t="shared" si="2"/>
        <v>1008.18</v>
      </c>
      <c r="M54" s="1"/>
      <c r="N54" s="1"/>
    </row>
    <row r="55" spans="1:14" ht="38.25" x14ac:dyDescent="0.25">
      <c r="A55" s="8" t="s">
        <v>63</v>
      </c>
      <c r="B55" s="19" t="s">
        <v>131</v>
      </c>
      <c r="C55" s="18" t="s">
        <v>160</v>
      </c>
      <c r="D55" s="8" t="s">
        <v>179</v>
      </c>
      <c r="E55" s="17">
        <v>3</v>
      </c>
      <c r="F55" s="38">
        <v>197.4</v>
      </c>
      <c r="G55" s="40">
        <v>176.25</v>
      </c>
      <c r="H55" s="39">
        <v>198</v>
      </c>
      <c r="I55" s="10">
        <f t="shared" si="3"/>
        <v>190.55</v>
      </c>
      <c r="J55" s="11">
        <f t="shared" si="0"/>
        <v>12.387796414213467</v>
      </c>
      <c r="K55" s="12">
        <f t="shared" si="1"/>
        <v>6.5010739513059398E-2</v>
      </c>
      <c r="L55" s="5">
        <f t="shared" si="2"/>
        <v>571.65</v>
      </c>
      <c r="M55" s="1"/>
      <c r="N55" s="1"/>
    </row>
    <row r="56" spans="1:14" ht="25.5" x14ac:dyDescent="0.25">
      <c r="A56" s="8" t="s">
        <v>64</v>
      </c>
      <c r="B56" s="19" t="s">
        <v>132</v>
      </c>
      <c r="C56" s="18" t="s">
        <v>159</v>
      </c>
      <c r="D56" s="8" t="s">
        <v>179</v>
      </c>
      <c r="E56" s="17">
        <v>5</v>
      </c>
      <c r="F56" s="38">
        <v>1251.5999999999999</v>
      </c>
      <c r="G56" s="40">
        <v>1117.5</v>
      </c>
      <c r="H56" s="39">
        <v>1350</v>
      </c>
      <c r="I56" s="10">
        <f t="shared" si="3"/>
        <v>1239.7</v>
      </c>
      <c r="J56" s="11">
        <f t="shared" si="0"/>
        <v>116.70591244662799</v>
      </c>
      <c r="K56" s="12">
        <f t="shared" si="1"/>
        <v>9.4140447242581263E-2</v>
      </c>
      <c r="L56" s="5">
        <f t="shared" si="2"/>
        <v>6198.5</v>
      </c>
      <c r="M56" s="1"/>
      <c r="N56" s="1"/>
    </row>
    <row r="57" spans="1:14" ht="25.5" x14ac:dyDescent="0.25">
      <c r="A57" s="8" t="s">
        <v>65</v>
      </c>
      <c r="B57" s="19" t="s">
        <v>133</v>
      </c>
      <c r="C57" s="18" t="s">
        <v>169</v>
      </c>
      <c r="D57" s="8" t="s">
        <v>179</v>
      </c>
      <c r="E57" s="17">
        <v>5</v>
      </c>
      <c r="F57" s="38">
        <v>1201.2</v>
      </c>
      <c r="G57" s="40">
        <v>1072.5</v>
      </c>
      <c r="H57" s="39">
        <v>1249</v>
      </c>
      <c r="I57" s="10">
        <f t="shared" si="3"/>
        <v>1174.23</v>
      </c>
      <c r="J57" s="11">
        <f t="shared" si="0"/>
        <v>91.287804954075526</v>
      </c>
      <c r="K57" s="12">
        <f t="shared" si="1"/>
        <v>7.7742474483273219E-2</v>
      </c>
      <c r="L57" s="5">
        <f t="shared" si="2"/>
        <v>5871.15</v>
      </c>
      <c r="M57" s="1"/>
      <c r="N57" s="1"/>
    </row>
    <row r="58" spans="1:14" ht="25.5" x14ac:dyDescent="0.25">
      <c r="A58" s="8" t="s">
        <v>66</v>
      </c>
      <c r="B58" s="19" t="s">
        <v>134</v>
      </c>
      <c r="C58" s="18" t="s">
        <v>170</v>
      </c>
      <c r="D58" s="8" t="s">
        <v>179</v>
      </c>
      <c r="E58" s="17">
        <v>4</v>
      </c>
      <c r="F58" s="38">
        <v>3047.8</v>
      </c>
      <c r="G58" s="40">
        <v>2721.25</v>
      </c>
      <c r="H58" s="39">
        <v>3100</v>
      </c>
      <c r="I58" s="10">
        <f t="shared" si="3"/>
        <v>2956.35</v>
      </c>
      <c r="J58" s="11">
        <f t="shared" si="0"/>
        <v>205.26864714320115</v>
      </c>
      <c r="K58" s="12">
        <f t="shared" si="1"/>
        <v>6.9433134487865492E-2</v>
      </c>
      <c r="L58" s="5">
        <f t="shared" si="2"/>
        <v>11825.4</v>
      </c>
      <c r="M58" s="1"/>
      <c r="N58" s="1"/>
    </row>
    <row r="59" spans="1:14" ht="25.5" x14ac:dyDescent="0.25">
      <c r="A59" s="8" t="s">
        <v>67</v>
      </c>
      <c r="B59" s="19" t="s">
        <v>135</v>
      </c>
      <c r="C59" s="18" t="s">
        <v>170</v>
      </c>
      <c r="D59" s="8" t="s">
        <v>179</v>
      </c>
      <c r="E59" s="17">
        <v>5</v>
      </c>
      <c r="F59" s="38">
        <v>560</v>
      </c>
      <c r="G59" s="40">
        <v>500</v>
      </c>
      <c r="H59" s="39">
        <v>580</v>
      </c>
      <c r="I59" s="10">
        <f t="shared" si="3"/>
        <v>546.66999999999996</v>
      </c>
      <c r="J59" s="11">
        <f t="shared" si="0"/>
        <v>41.633319989322651</v>
      </c>
      <c r="K59" s="12">
        <f t="shared" si="1"/>
        <v>7.6158512175590221E-2</v>
      </c>
      <c r="L59" s="5">
        <f t="shared" si="2"/>
        <v>2733.35</v>
      </c>
      <c r="M59" s="1"/>
      <c r="N59" s="1"/>
    </row>
    <row r="60" spans="1:14" ht="25.5" x14ac:dyDescent="0.25">
      <c r="A60" s="8" t="s">
        <v>68</v>
      </c>
      <c r="B60" s="19" t="s">
        <v>136</v>
      </c>
      <c r="C60" s="18" t="s">
        <v>171</v>
      </c>
      <c r="D60" s="8" t="s">
        <v>180</v>
      </c>
      <c r="E60" s="17">
        <v>2</v>
      </c>
      <c r="F60" s="38">
        <v>252</v>
      </c>
      <c r="G60" s="40">
        <v>225</v>
      </c>
      <c r="H60" s="39">
        <v>320</v>
      </c>
      <c r="I60" s="10">
        <f t="shared" si="3"/>
        <v>265.67</v>
      </c>
      <c r="J60" s="11">
        <f t="shared" si="0"/>
        <v>48.952357791360043</v>
      </c>
      <c r="K60" s="12">
        <f t="shared" si="1"/>
        <v>0.18426232543799262</v>
      </c>
      <c r="L60" s="5">
        <f t="shared" si="2"/>
        <v>531.34</v>
      </c>
      <c r="M60" s="1"/>
      <c r="N60" s="1"/>
    </row>
    <row r="61" spans="1:14" ht="38.25" x14ac:dyDescent="0.25">
      <c r="A61" s="8" t="s">
        <v>69</v>
      </c>
      <c r="B61" s="19" t="s">
        <v>137</v>
      </c>
      <c r="C61" s="18" t="s">
        <v>193</v>
      </c>
      <c r="D61" s="8" t="s">
        <v>179</v>
      </c>
      <c r="E61" s="17">
        <v>12</v>
      </c>
      <c r="F61" s="38">
        <v>504</v>
      </c>
      <c r="G61" s="40">
        <v>450</v>
      </c>
      <c r="H61" s="39">
        <v>570</v>
      </c>
      <c r="I61" s="10">
        <f t="shared" si="3"/>
        <v>508</v>
      </c>
      <c r="J61" s="11">
        <f t="shared" si="0"/>
        <v>60.099916805266879</v>
      </c>
      <c r="K61" s="12">
        <f t="shared" si="1"/>
        <v>0.11830692284501354</v>
      </c>
      <c r="L61" s="5">
        <f t="shared" si="2"/>
        <v>6096</v>
      </c>
      <c r="M61" s="1"/>
      <c r="N61" s="1"/>
    </row>
    <row r="62" spans="1:14" ht="38.25" x14ac:dyDescent="0.25">
      <c r="A62" s="8" t="s">
        <v>70</v>
      </c>
      <c r="B62" s="19" t="s">
        <v>138</v>
      </c>
      <c r="C62" s="18" t="s">
        <v>172</v>
      </c>
      <c r="D62" s="8" t="s">
        <v>183</v>
      </c>
      <c r="E62" s="17">
        <v>10</v>
      </c>
      <c r="F62" s="38">
        <v>224</v>
      </c>
      <c r="G62" s="40">
        <v>200</v>
      </c>
      <c r="H62" s="39">
        <v>230</v>
      </c>
      <c r="I62" s="10">
        <f t="shared" si="3"/>
        <v>218</v>
      </c>
      <c r="J62" s="11">
        <f t="shared" si="0"/>
        <v>15.874507866387544</v>
      </c>
      <c r="K62" s="12">
        <f t="shared" si="1"/>
        <v>7.2818843423796076E-2</v>
      </c>
      <c r="L62" s="5">
        <f t="shared" si="2"/>
        <v>2180</v>
      </c>
      <c r="M62" s="1"/>
      <c r="N62" s="1"/>
    </row>
    <row r="63" spans="1:14" x14ac:dyDescent="0.25">
      <c r="A63" s="8" t="s">
        <v>71</v>
      </c>
      <c r="B63" s="19" t="s">
        <v>153</v>
      </c>
      <c r="C63" s="18" t="s">
        <v>173</v>
      </c>
      <c r="D63" s="8" t="s">
        <v>179</v>
      </c>
      <c r="E63" s="17">
        <v>4</v>
      </c>
      <c r="F63" s="38">
        <v>980</v>
      </c>
      <c r="G63" s="40">
        <v>875</v>
      </c>
      <c r="H63" s="39">
        <v>1100</v>
      </c>
      <c r="I63" s="10">
        <f t="shared" si="3"/>
        <v>985</v>
      </c>
      <c r="J63" s="11">
        <f t="shared" si="0"/>
        <v>112.58330249197702</v>
      </c>
      <c r="K63" s="12">
        <f t="shared" si="1"/>
        <v>0.11429776902738784</v>
      </c>
      <c r="L63" s="5">
        <f t="shared" si="2"/>
        <v>3940</v>
      </c>
      <c r="M63" s="1"/>
      <c r="N63" s="1"/>
    </row>
    <row r="64" spans="1:14" ht="51" x14ac:dyDescent="0.25">
      <c r="A64" s="8" t="s">
        <v>72</v>
      </c>
      <c r="B64" s="19" t="s">
        <v>139</v>
      </c>
      <c r="C64" s="18" t="s">
        <v>173</v>
      </c>
      <c r="D64" s="8" t="s">
        <v>179</v>
      </c>
      <c r="E64" s="17">
        <v>2</v>
      </c>
      <c r="F64" s="38">
        <v>490</v>
      </c>
      <c r="G64" s="40">
        <v>437.5</v>
      </c>
      <c r="H64" s="39">
        <v>505</v>
      </c>
      <c r="I64" s="10">
        <f t="shared" si="3"/>
        <v>477.5</v>
      </c>
      <c r="J64" s="11">
        <f t="shared" si="0"/>
        <v>35.443617196894564</v>
      </c>
      <c r="K64" s="12">
        <f t="shared" si="1"/>
        <v>7.4227470569412701E-2</v>
      </c>
      <c r="L64" s="5">
        <f t="shared" si="2"/>
        <v>955</v>
      </c>
      <c r="M64" s="1"/>
      <c r="N64" s="1"/>
    </row>
    <row r="65" spans="1:30" ht="63.75" x14ac:dyDescent="0.25">
      <c r="A65" s="8" t="s">
        <v>73</v>
      </c>
      <c r="B65" s="19" t="s">
        <v>154</v>
      </c>
      <c r="C65" s="18" t="s">
        <v>173</v>
      </c>
      <c r="D65" s="8" t="s">
        <v>181</v>
      </c>
      <c r="E65" s="17">
        <v>2</v>
      </c>
      <c r="F65" s="38">
        <v>1680</v>
      </c>
      <c r="G65" s="40">
        <v>1500</v>
      </c>
      <c r="H65" s="39">
        <v>1820</v>
      </c>
      <c r="I65" s="10">
        <f t="shared" si="3"/>
        <v>1666.67</v>
      </c>
      <c r="J65" s="11">
        <f t="shared" si="0"/>
        <v>160.41612554021287</v>
      </c>
      <c r="K65" s="12">
        <f t="shared" si="1"/>
        <v>9.6249675324127718E-2</v>
      </c>
      <c r="L65" s="5">
        <f t="shared" si="2"/>
        <v>3333.34</v>
      </c>
      <c r="M65" s="1"/>
      <c r="N65" s="1"/>
    </row>
    <row r="66" spans="1:30" ht="38.25" x14ac:dyDescent="0.25">
      <c r="A66" s="8" t="s">
        <v>74</v>
      </c>
      <c r="B66" s="19" t="s">
        <v>140</v>
      </c>
      <c r="C66" s="18" t="s">
        <v>173</v>
      </c>
      <c r="D66" s="8" t="s">
        <v>179</v>
      </c>
      <c r="E66" s="17">
        <v>2</v>
      </c>
      <c r="F66" s="38">
        <v>1218</v>
      </c>
      <c r="G66" s="40">
        <v>1087.5</v>
      </c>
      <c r="H66" s="39">
        <v>1350</v>
      </c>
      <c r="I66" s="10">
        <f t="shared" si="3"/>
        <v>1218.5</v>
      </c>
      <c r="J66" s="11">
        <f t="shared" si="0"/>
        <v>131.25071428377066</v>
      </c>
      <c r="K66" s="12">
        <f t="shared" si="1"/>
        <v>0.1077149891536895</v>
      </c>
      <c r="L66" s="5">
        <f t="shared" si="2"/>
        <v>2437</v>
      </c>
      <c r="M66" s="1"/>
      <c r="N66" s="1"/>
    </row>
    <row r="67" spans="1:30" x14ac:dyDescent="0.25">
      <c r="A67" s="8" t="s">
        <v>75</v>
      </c>
      <c r="B67" s="19" t="s">
        <v>141</v>
      </c>
      <c r="C67" s="18" t="s">
        <v>173</v>
      </c>
      <c r="D67" s="8" t="s">
        <v>179</v>
      </c>
      <c r="E67" s="17">
        <v>1</v>
      </c>
      <c r="F67" s="38">
        <v>2660</v>
      </c>
      <c r="G67" s="40">
        <v>2375</v>
      </c>
      <c r="H67" s="39">
        <v>2700</v>
      </c>
      <c r="I67" s="10">
        <f t="shared" si="3"/>
        <v>2578.33</v>
      </c>
      <c r="J67" s="11">
        <f t="shared" si="0"/>
        <v>177.2239637671309</v>
      </c>
      <c r="K67" s="12">
        <f t="shared" si="1"/>
        <v>6.8735861835991299E-2</v>
      </c>
      <c r="L67" s="5">
        <f t="shared" si="2"/>
        <v>2578.33</v>
      </c>
      <c r="M67" s="1"/>
      <c r="N67" s="1"/>
    </row>
    <row r="68" spans="1:30" ht="25.5" x14ac:dyDescent="0.25">
      <c r="A68" s="8" t="s">
        <v>76</v>
      </c>
      <c r="B68" s="19" t="s">
        <v>142</v>
      </c>
      <c r="C68" s="18" t="s">
        <v>173</v>
      </c>
      <c r="D68" s="8" t="s">
        <v>179</v>
      </c>
      <c r="E68" s="17">
        <v>1</v>
      </c>
      <c r="F68" s="38">
        <v>2245.6</v>
      </c>
      <c r="G68" s="40">
        <v>2005</v>
      </c>
      <c r="H68" s="39">
        <v>2345</v>
      </c>
      <c r="I68" s="10">
        <f t="shared" si="3"/>
        <v>2198.5300000000002</v>
      </c>
      <c r="J68" s="11">
        <f t="shared" si="0"/>
        <v>174.81834381246532</v>
      </c>
      <c r="K68" s="12">
        <f t="shared" si="1"/>
        <v>7.9515894147218741E-2</v>
      </c>
      <c r="L68" s="5">
        <f t="shared" si="2"/>
        <v>2198.5300000000002</v>
      </c>
      <c r="M68" s="1"/>
      <c r="N68" s="1"/>
    </row>
    <row r="69" spans="1:30" ht="38.25" x14ac:dyDescent="0.25">
      <c r="A69" s="8" t="s">
        <v>77</v>
      </c>
      <c r="B69" s="19" t="s">
        <v>143</v>
      </c>
      <c r="C69" s="18" t="s">
        <v>172</v>
      </c>
      <c r="D69" s="8" t="s">
        <v>184</v>
      </c>
      <c r="E69" s="17">
        <v>3</v>
      </c>
      <c r="F69" s="38">
        <v>630</v>
      </c>
      <c r="G69" s="40">
        <v>562.5</v>
      </c>
      <c r="H69" s="39">
        <v>680</v>
      </c>
      <c r="I69" s="10">
        <f t="shared" si="3"/>
        <v>624.16999999999996</v>
      </c>
      <c r="J69" s="11">
        <f t="shared" si="0"/>
        <v>58.96679856778163</v>
      </c>
      <c r="K69" s="12">
        <f t="shared" si="1"/>
        <v>9.4472841497113436E-2</v>
      </c>
      <c r="L69" s="5">
        <f t="shared" si="2"/>
        <v>1872.51</v>
      </c>
      <c r="M69" s="1"/>
      <c r="N69" s="1"/>
    </row>
    <row r="70" spans="1:30" ht="25.5" x14ac:dyDescent="0.25">
      <c r="A70" s="8" t="s">
        <v>78</v>
      </c>
      <c r="B70" s="19" t="s">
        <v>144</v>
      </c>
      <c r="C70" s="18" t="s">
        <v>172</v>
      </c>
      <c r="D70" s="8" t="s">
        <v>184</v>
      </c>
      <c r="E70" s="17">
        <v>2</v>
      </c>
      <c r="F70" s="38">
        <v>980</v>
      </c>
      <c r="G70" s="40">
        <v>875</v>
      </c>
      <c r="H70" s="39">
        <v>1020</v>
      </c>
      <c r="I70" s="10">
        <f t="shared" si="3"/>
        <v>958.33</v>
      </c>
      <c r="J70" s="11">
        <f t="shared" si="0"/>
        <v>74.888806462203235</v>
      </c>
      <c r="K70" s="12">
        <f t="shared" si="1"/>
        <v>7.8144841525777289E-2</v>
      </c>
      <c r="L70" s="5">
        <f t="shared" si="2"/>
        <v>1916.66</v>
      </c>
      <c r="M70" s="1"/>
      <c r="N70" s="1"/>
    </row>
    <row r="71" spans="1:30" ht="25.5" x14ac:dyDescent="0.25">
      <c r="A71" s="8" t="s">
        <v>79</v>
      </c>
      <c r="B71" s="19" t="s">
        <v>145</v>
      </c>
      <c r="C71" s="18" t="s">
        <v>174</v>
      </c>
      <c r="D71" s="8" t="s">
        <v>185</v>
      </c>
      <c r="E71" s="17">
        <v>2</v>
      </c>
      <c r="F71" s="38">
        <v>19880</v>
      </c>
      <c r="G71" s="40">
        <v>17750</v>
      </c>
      <c r="H71" s="39">
        <v>15200</v>
      </c>
      <c r="I71" s="10">
        <f t="shared" si="3"/>
        <v>17610</v>
      </c>
      <c r="J71" s="11">
        <f t="shared" si="0"/>
        <v>2343.1389203374179</v>
      </c>
      <c r="K71" s="12">
        <f t="shared" si="1"/>
        <v>0.13305729246663361</v>
      </c>
      <c r="L71" s="5">
        <f t="shared" si="2"/>
        <v>35220</v>
      </c>
      <c r="M71" s="1"/>
      <c r="N71" s="1"/>
    </row>
    <row r="72" spans="1:30" ht="38.25" x14ac:dyDescent="0.25">
      <c r="A72" s="8" t="s">
        <v>80</v>
      </c>
      <c r="B72" s="19" t="s">
        <v>146</v>
      </c>
      <c r="C72" s="18" t="s">
        <v>175</v>
      </c>
      <c r="D72" s="8" t="s">
        <v>179</v>
      </c>
      <c r="E72" s="17">
        <v>16</v>
      </c>
      <c r="F72" s="38">
        <v>1162</v>
      </c>
      <c r="G72" s="40">
        <v>1037.5</v>
      </c>
      <c r="H72" s="39">
        <v>1236</v>
      </c>
      <c r="I72" s="10">
        <f t="shared" si="3"/>
        <v>1145.17</v>
      </c>
      <c r="J72" s="11">
        <f t="shared" si="0"/>
        <v>100.31492079114319</v>
      </c>
      <c r="K72" s="12">
        <f t="shared" si="1"/>
        <v>8.7598533655488156E-2</v>
      </c>
      <c r="L72" s="5">
        <f t="shared" si="2"/>
        <v>18322.72</v>
      </c>
      <c r="M72" s="1"/>
      <c r="N72" s="1"/>
    </row>
    <row r="73" spans="1:30" ht="25.5" x14ac:dyDescent="0.25">
      <c r="A73" s="8" t="s">
        <v>81</v>
      </c>
      <c r="B73" s="19" t="s">
        <v>147</v>
      </c>
      <c r="C73" s="18" t="s">
        <v>176</v>
      </c>
      <c r="D73" s="8" t="s">
        <v>186</v>
      </c>
      <c r="E73" s="17">
        <v>2</v>
      </c>
      <c r="F73" s="38">
        <v>714</v>
      </c>
      <c r="G73" s="40">
        <v>637.5</v>
      </c>
      <c r="H73" s="39">
        <v>750</v>
      </c>
      <c r="I73" s="10">
        <f t="shared" si="3"/>
        <v>700.5</v>
      </c>
      <c r="J73" s="11">
        <f t="shared" si="0"/>
        <v>57.452154006616674</v>
      </c>
      <c r="K73" s="12">
        <f t="shared" si="1"/>
        <v>8.2015922921651205E-2</v>
      </c>
      <c r="L73" s="5">
        <f t="shared" si="2"/>
        <v>1401</v>
      </c>
      <c r="M73" s="1"/>
      <c r="N73" s="1"/>
    </row>
    <row r="74" spans="1:30" ht="38.25" x14ac:dyDescent="0.25">
      <c r="A74" s="8" t="s">
        <v>82</v>
      </c>
      <c r="B74" s="19" t="s">
        <v>148</v>
      </c>
      <c r="C74" s="18" t="s">
        <v>161</v>
      </c>
      <c r="D74" s="8" t="s">
        <v>179</v>
      </c>
      <c r="E74" s="17">
        <v>10</v>
      </c>
      <c r="F74" s="38">
        <v>28</v>
      </c>
      <c r="G74" s="40">
        <v>25</v>
      </c>
      <c r="H74" s="39">
        <v>32</v>
      </c>
      <c r="I74" s="10">
        <f t="shared" si="3"/>
        <v>28.33</v>
      </c>
      <c r="J74" s="11">
        <f t="shared" si="0"/>
        <v>3.5118845842842354</v>
      </c>
      <c r="K74" s="12">
        <f t="shared" si="1"/>
        <v>0.12394886768062008</v>
      </c>
      <c r="L74" s="5">
        <f t="shared" si="2"/>
        <v>283.3</v>
      </c>
      <c r="M74" s="1"/>
      <c r="N74" s="1"/>
    </row>
    <row r="75" spans="1:30" ht="25.5" x14ac:dyDescent="0.25">
      <c r="A75" s="8" t="s">
        <v>83</v>
      </c>
      <c r="B75" s="19" t="s">
        <v>149</v>
      </c>
      <c r="C75" s="18" t="s">
        <v>177</v>
      </c>
      <c r="D75" s="8" t="s">
        <v>179</v>
      </c>
      <c r="E75" s="17">
        <v>6</v>
      </c>
      <c r="F75" s="38">
        <v>1190</v>
      </c>
      <c r="G75" s="40">
        <v>1062.5</v>
      </c>
      <c r="H75" s="39">
        <v>1195</v>
      </c>
      <c r="I75" s="10">
        <f t="shared" ref="I75:I78" si="4">ROUND((AVERAGE(F75:H75)),2)</f>
        <v>1149.17</v>
      </c>
      <c r="J75" s="11">
        <f t="shared" si="0"/>
        <v>75.097159289372158</v>
      </c>
      <c r="K75" s="12">
        <f t="shared" si="1"/>
        <v>6.5349232158989551E-2</v>
      </c>
      <c r="L75" s="5">
        <f t="shared" si="2"/>
        <v>6895.02</v>
      </c>
      <c r="M75" s="1"/>
      <c r="N75" s="1"/>
    </row>
    <row r="76" spans="1:30" ht="25.5" x14ac:dyDescent="0.25">
      <c r="A76" s="8" t="s">
        <v>84</v>
      </c>
      <c r="B76" s="19" t="s">
        <v>150</v>
      </c>
      <c r="C76" s="18" t="s">
        <v>171</v>
      </c>
      <c r="D76" s="8" t="s">
        <v>180</v>
      </c>
      <c r="E76" s="17">
        <v>20</v>
      </c>
      <c r="F76" s="38">
        <v>67.2</v>
      </c>
      <c r="G76" s="40">
        <v>60</v>
      </c>
      <c r="H76" s="39">
        <v>82.7</v>
      </c>
      <c r="I76" s="10">
        <f t="shared" si="4"/>
        <v>69.97</v>
      </c>
      <c r="J76" s="11">
        <f t="shared" si="0"/>
        <v>11.600143677271136</v>
      </c>
      <c r="K76" s="12">
        <f t="shared" si="1"/>
        <v>0.16579528838405624</v>
      </c>
      <c r="L76" s="5">
        <f t="shared" si="2"/>
        <v>1399.4</v>
      </c>
      <c r="M76" s="1"/>
      <c r="N76" s="1"/>
    </row>
    <row r="77" spans="1:30" ht="25.5" x14ac:dyDescent="0.25">
      <c r="A77" s="8" t="s">
        <v>85</v>
      </c>
      <c r="B77" s="19" t="s">
        <v>151</v>
      </c>
      <c r="C77" s="18" t="s">
        <v>171</v>
      </c>
      <c r="D77" s="8" t="s">
        <v>180</v>
      </c>
      <c r="E77" s="17">
        <v>25</v>
      </c>
      <c r="F77" s="38">
        <v>67.2</v>
      </c>
      <c r="G77" s="40">
        <v>60</v>
      </c>
      <c r="H77" s="39">
        <v>82.7</v>
      </c>
      <c r="I77" s="10">
        <f t="shared" si="4"/>
        <v>69.97</v>
      </c>
      <c r="J77" s="11">
        <f t="shared" si="0"/>
        <v>11.600143677271136</v>
      </c>
      <c r="K77" s="12">
        <f t="shared" si="1"/>
        <v>0.16579528838405624</v>
      </c>
      <c r="L77" s="5">
        <f t="shared" si="2"/>
        <v>1749.25</v>
      </c>
      <c r="M77" s="1"/>
      <c r="N77" s="1"/>
    </row>
    <row r="78" spans="1:30" ht="25.5" x14ac:dyDescent="0.25">
      <c r="A78" s="8" t="s">
        <v>86</v>
      </c>
      <c r="B78" s="19" t="s">
        <v>152</v>
      </c>
      <c r="C78" s="18" t="s">
        <v>178</v>
      </c>
      <c r="D78" s="8" t="s">
        <v>179</v>
      </c>
      <c r="E78" s="17">
        <v>1</v>
      </c>
      <c r="F78" s="38">
        <v>5530</v>
      </c>
      <c r="G78" s="40">
        <v>4937.5</v>
      </c>
      <c r="H78" s="39">
        <v>5897</v>
      </c>
      <c r="I78" s="10">
        <f t="shared" si="4"/>
        <v>5454.83</v>
      </c>
      <c r="J78" s="11">
        <f t="shared" si="0"/>
        <v>484.14624168047953</v>
      </c>
      <c r="K78" s="12">
        <f t="shared" si="1"/>
        <v>8.875545999214389E-2</v>
      </c>
      <c r="L78" s="5">
        <f t="shared" si="2"/>
        <v>5454.83</v>
      </c>
      <c r="M78" s="1"/>
      <c r="N78" s="1"/>
    </row>
    <row r="79" spans="1:30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13"/>
      <c r="L79" s="14">
        <f>SUM(L11:L78)</f>
        <v>596651.35000000009</v>
      </c>
    </row>
    <row r="80" spans="1:30" ht="36.75" customHeight="1" x14ac:dyDescent="0.25">
      <c r="A80" s="24" t="s">
        <v>195</v>
      </c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6"/>
    </row>
    <row r="81" spans="1:30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</row>
    <row r="82" spans="1:30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</row>
  </sheetData>
  <mergeCells count="17">
    <mergeCell ref="A7:L7"/>
    <mergeCell ref="A8:L8"/>
    <mergeCell ref="A2:L2"/>
    <mergeCell ref="A5:B5"/>
    <mergeCell ref="A6:B6"/>
    <mergeCell ref="C5:L5"/>
    <mergeCell ref="C6:L6"/>
    <mergeCell ref="A82:L82"/>
    <mergeCell ref="D9:D10"/>
    <mergeCell ref="E9:E10"/>
    <mergeCell ref="A9:A10"/>
    <mergeCell ref="C9:C10"/>
    <mergeCell ref="B9:B10"/>
    <mergeCell ref="A79:J79"/>
    <mergeCell ref="I9:I10"/>
    <mergeCell ref="A80:AD80"/>
    <mergeCell ref="A81:AD81"/>
  </mergeCells>
  <phoneticPr fontId="11" type="noConversion"/>
  <pageMargins left="0.24027777777777801" right="0.24027777777777801" top="0.05" bottom="0.209722222222222" header="0.51180555555555496" footer="0.51180555555555496"/>
  <pageSetup paperSize="9" scale="21" orientation="landscape" useFirstPageNumber="1" horizontalDpi="300" verticalDpi="300" r:id="rId1"/>
  <ignoredErrors>
    <ignoredError sqref="I11:K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Плаксун Василий Васильевич</cp:lastModifiedBy>
  <cp:revision>7</cp:revision>
  <cp:lastPrinted>2024-10-17T12:03:26Z</cp:lastPrinted>
  <dcterms:created xsi:type="dcterms:W3CDTF">2014-01-17T11:35:00Z</dcterms:created>
  <dcterms:modified xsi:type="dcterms:W3CDTF">2026-05-21T08:16:41Z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1049-11.2.0.10101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</Properties>
</file>