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fullPrecision="0"/>
</workbook>
</file>

<file path=xl/calcChain.xml><?xml version="1.0" encoding="utf-8"?>
<calcChain xmlns="http://schemas.openxmlformats.org/spreadsheetml/2006/main">
  <c r="J10" i="1"/>
  <c r="O10" s="1"/>
  <c r="K10"/>
  <c r="M10" s="1"/>
  <c r="L10"/>
  <c r="J7" l="1"/>
  <c r="O7" s="1"/>
  <c r="K7"/>
  <c r="L7"/>
  <c r="J8"/>
  <c r="O8" s="1"/>
  <c r="K8"/>
  <c r="L8"/>
  <c r="K9"/>
  <c r="L9"/>
  <c r="K11"/>
  <c r="L11"/>
  <c r="J9"/>
  <c r="O9" s="1"/>
  <c r="J11"/>
  <c r="O11" s="1"/>
  <c r="M7" l="1"/>
  <c r="M8"/>
  <c r="M9"/>
  <c r="M11"/>
  <c r="J6"/>
  <c r="O6" s="1"/>
  <c r="K6"/>
  <c r="L6"/>
  <c r="M6" l="1"/>
  <c r="O12"/>
</calcChain>
</file>

<file path=xl/sharedStrings.xml><?xml version="1.0" encoding="utf-8"?>
<sst xmlns="http://schemas.openxmlformats.org/spreadsheetml/2006/main" count="44" uniqueCount="35">
  <si>
    <t xml:space="preserve">РЕЗУЛЬТАТ ИЗУЧЕНИЯ РЫНКА </t>
  </si>
  <si>
    <t>Наименование закупаемого товара</t>
  </si>
  <si>
    <t>Единица измерения</t>
  </si>
  <si>
    <t>Отпускные оптовые цены за единицу товара у производителей (поставщиков) товаров на день проведения анализа рынка, рублей*</t>
  </si>
  <si>
    <t>Однородность совокупности значений выявленных цен, используемых в расчете НМЦК</t>
  </si>
  <si>
    <t>Количество товара</t>
  </si>
  <si>
    <t>Предлагаемая начальная (максимальная) цена контракта, рублей**</t>
  </si>
  <si>
    <t xml:space="preserve"> </t>
  </si>
  <si>
    <t>Среднерыночная цена за единицу товара, рублей</t>
  </si>
  <si>
    <t>Среднее квадратичное отклонение</t>
  </si>
  <si>
    <t>Стандартное отклонение</t>
  </si>
  <si>
    <t>№ п/п</t>
  </si>
  <si>
    <t xml:space="preserve">Поставщик №1   </t>
  </si>
  <si>
    <t xml:space="preserve">Поставщик №2   </t>
  </si>
  <si>
    <t xml:space="preserve">Поставщик №3      </t>
  </si>
  <si>
    <t>Анализ рынка товаров (работ, услуг) проводил:</t>
  </si>
  <si>
    <t xml:space="preserve">                            (должность)                                                                                  (подпись)                                                              (фамилия, инициалы)</t>
  </si>
  <si>
    <t>ИТОГО</t>
  </si>
  <si>
    <r>
      <t>Коэффициент вариации цен V</t>
    </r>
    <r>
      <rPr>
        <b/>
        <sz val="9"/>
        <color theme="1"/>
        <rFont val="Times New Roman"/>
        <family val="1"/>
        <charset val="204"/>
      </rPr>
      <t xml:space="preserve"> (%) </t>
    </r>
    <r>
      <rPr>
        <b/>
        <i/>
        <sz val="9"/>
        <color rgb="FFFF0000"/>
        <rFont val="Times New Roman"/>
        <family val="1"/>
        <charset val="204"/>
      </rPr>
      <t>(не должен превышать 33%)</t>
    </r>
  </si>
  <si>
    <r>
      <t xml:space="preserve">Старший инспектор ОКБИиХО     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 Бычкова Н.В.</t>
    </r>
  </si>
  <si>
    <t>шт</t>
  </si>
  <si>
    <t>Маркированный конверт с литерой "А" 110*220мм</t>
  </si>
  <si>
    <t>ОКПД 2</t>
  </si>
  <si>
    <t>58.19.14.110</t>
  </si>
  <si>
    <t>17.23.12.110</t>
  </si>
  <si>
    <t xml:space="preserve">         Коммерческое предлож. вх.            от 21.01.2025</t>
  </si>
  <si>
    <t xml:space="preserve">         Коммерческое предлож. вх.             от 21.01.2025</t>
  </si>
  <si>
    <t xml:space="preserve">         Коммерческое предлож. вх.           от 21.01.2025</t>
  </si>
  <si>
    <t>Маркированный конверт с литерой "А" 162*229</t>
  </si>
  <si>
    <t>Почтовая марка номиналом 2 рубля</t>
  </si>
  <si>
    <t>Почтовая марка номиналом 5 рублей</t>
  </si>
  <si>
    <t xml:space="preserve"> * Обоснование формирования начальной (максимальной) цены контракта:  начальная (максимальная) цена сформирована методом сопоставления  цен (анализа рынка), отпускные оптовые цены предоставлены с учетом поставки товара до декабря 2026 года.
** включает в себя стоимость Товара, все расходы на тару, упаковку и доставку Товара до склада Государственного заказчика и включает в себя все налоги, определяемые действующим законодательством Российской Федерации, расходы на страхование, уплату таможенных пошлин, налогов, сборов и другие обязательные платежи, связанные с исполнением обязательств по Контракту. 
</t>
  </si>
  <si>
    <t>Почтовая марка номиналом 6 рублей</t>
  </si>
  <si>
    <t>Почтовая марка номиналом 29 рублей</t>
  </si>
  <si>
    <t>цен товаров по состоянию на «05» августа 2026 года</t>
  </si>
</sst>
</file>

<file path=xl/styles.xml><?xml version="1.0" encoding="utf-8"?>
<styleSheet xmlns="http://schemas.openxmlformats.org/spreadsheetml/2006/main">
  <numFmts count="1">
    <numFmt numFmtId="164" formatCode="#,##0.000"/>
  </numFmts>
  <fonts count="1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/>
    <xf numFmtId="0" fontId="11" fillId="0" borderId="0" xfId="0" applyFont="1"/>
    <xf numFmtId="0" fontId="2" fillId="0" borderId="0" xfId="0" applyFont="1" applyAlignment="1">
      <alignment horizontal="justify"/>
    </xf>
    <xf numFmtId="0" fontId="9" fillId="0" borderId="0" xfId="0" applyFont="1"/>
    <xf numFmtId="0" fontId="6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top" wrapText="1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1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8" fillId="0" borderId="0" xfId="0" applyNumberFormat="1" applyFont="1" applyBorder="1" applyAlignment="1">
      <alignment horizontal="center" wrapText="1"/>
    </xf>
    <xf numFmtId="0" fontId="15" fillId="0" borderId="0" xfId="0" applyFont="1"/>
    <xf numFmtId="0" fontId="1" fillId="0" borderId="0" xfId="0" applyFont="1" applyAlignme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4" fillId="0" borderId="5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3</xdr:row>
      <xdr:rowOff>876300</xdr:rowOff>
    </xdr:from>
    <xdr:to>
      <xdr:col>11</xdr:col>
      <xdr:colOff>671575</xdr:colOff>
      <xdr:row>3</xdr:row>
      <xdr:rowOff>1247775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9675" y="2162175"/>
          <a:ext cx="614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133350</xdr:colOff>
      <xdr:row>3</xdr:row>
      <xdr:rowOff>1114425</xdr:rowOff>
    </xdr:from>
    <xdr:to>
      <xdr:col>12</xdr:col>
      <xdr:colOff>747898</xdr:colOff>
      <xdr:row>4</xdr:row>
      <xdr:rowOff>57150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19800" y="2638425"/>
          <a:ext cx="614548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zoomScaleNormal="100" workbookViewId="0">
      <selection activeCell="A12" sqref="A12"/>
    </sheetView>
  </sheetViews>
  <sheetFormatPr defaultRowHeight="15"/>
  <cols>
    <col min="1" max="1" width="3.85546875" customWidth="1"/>
    <col min="2" max="2" width="24.85546875" customWidth="1"/>
    <col min="3" max="3" width="5.140625" customWidth="1"/>
    <col min="4" max="4" width="3.5703125" customWidth="1"/>
    <col min="5" max="5" width="4.7109375" customWidth="1"/>
    <col min="6" max="6" width="3.28515625" customWidth="1"/>
    <col min="7" max="7" width="5" customWidth="1"/>
    <col min="8" max="8" width="3" customWidth="1"/>
    <col min="9" max="9" width="4.42578125" customWidth="1"/>
    <col min="10" max="10" width="11" customWidth="1"/>
    <col min="11" max="11" width="7.42578125" customWidth="1"/>
    <col min="12" max="12" width="11.5703125" customWidth="1"/>
    <col min="13" max="13" width="13" customWidth="1"/>
    <col min="14" max="14" width="10.140625" customWidth="1"/>
    <col min="15" max="15" width="19.28515625" customWidth="1"/>
    <col min="16" max="16" width="10.140625" customWidth="1"/>
    <col min="17" max="19" width="11" bestFit="1" customWidth="1"/>
  </cols>
  <sheetData>
    <row r="1" spans="1:27" ht="18.7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30"/>
      <c r="Q1" s="30"/>
    </row>
    <row r="2" spans="1:27" ht="18.7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30"/>
      <c r="Q2" s="30"/>
    </row>
    <row r="3" spans="1:27" ht="63.75" customHeight="1">
      <c r="A3" s="61" t="s">
        <v>11</v>
      </c>
      <c r="B3" s="61" t="s">
        <v>1</v>
      </c>
      <c r="C3" s="62" t="s">
        <v>2</v>
      </c>
      <c r="D3" s="65" t="s">
        <v>3</v>
      </c>
      <c r="E3" s="66"/>
      <c r="F3" s="66"/>
      <c r="G3" s="66"/>
      <c r="H3" s="66"/>
      <c r="I3" s="66"/>
      <c r="J3" s="61" t="s">
        <v>8</v>
      </c>
      <c r="K3" s="63" t="s">
        <v>4</v>
      </c>
      <c r="L3" s="63"/>
      <c r="M3" s="63"/>
      <c r="N3" s="63" t="s">
        <v>5</v>
      </c>
      <c r="O3" s="61" t="s">
        <v>6</v>
      </c>
      <c r="P3" s="58" t="s">
        <v>22</v>
      </c>
    </row>
    <row r="4" spans="1:27" ht="102" customHeight="1">
      <c r="A4" s="61"/>
      <c r="B4" s="61"/>
      <c r="C4" s="62"/>
      <c r="D4" s="54" t="s">
        <v>12</v>
      </c>
      <c r="E4" s="56" t="s">
        <v>26</v>
      </c>
      <c r="F4" s="54" t="s">
        <v>13</v>
      </c>
      <c r="G4" s="56" t="s">
        <v>25</v>
      </c>
      <c r="H4" s="54" t="s">
        <v>14</v>
      </c>
      <c r="I4" s="56" t="s">
        <v>27</v>
      </c>
      <c r="J4" s="61"/>
      <c r="K4" s="64" t="s">
        <v>10</v>
      </c>
      <c r="L4" s="53" t="s">
        <v>9</v>
      </c>
      <c r="M4" s="53" t="s">
        <v>18</v>
      </c>
      <c r="N4" s="63"/>
      <c r="O4" s="61"/>
      <c r="P4" s="58"/>
    </row>
    <row r="5" spans="1:27">
      <c r="A5" s="61"/>
      <c r="B5" s="61"/>
      <c r="C5" s="62"/>
      <c r="D5" s="55"/>
      <c r="E5" s="57"/>
      <c r="F5" s="55"/>
      <c r="G5" s="57"/>
      <c r="H5" s="55"/>
      <c r="I5" s="57"/>
      <c r="J5" s="61"/>
      <c r="K5" s="64"/>
      <c r="L5" s="53"/>
      <c r="M5" s="53"/>
      <c r="N5" s="63"/>
      <c r="O5" s="61"/>
      <c r="P5" s="58"/>
    </row>
    <row r="6" spans="1:27" ht="25.5">
      <c r="A6" s="12">
        <v>1</v>
      </c>
      <c r="B6" s="36" t="s">
        <v>21</v>
      </c>
      <c r="C6" s="34" t="s">
        <v>20</v>
      </c>
      <c r="D6" s="49">
        <v>32</v>
      </c>
      <c r="E6" s="50"/>
      <c r="F6" s="49">
        <v>45</v>
      </c>
      <c r="G6" s="50"/>
      <c r="H6" s="49">
        <v>45</v>
      </c>
      <c r="I6" s="50"/>
      <c r="J6" s="13">
        <f t="shared" ref="J6:J11" si="0">(D6+F6+H6)/3</f>
        <v>40.67</v>
      </c>
      <c r="K6" s="14">
        <f t="shared" ref="K6:K8" si="1">STDEV(D6:I6)</f>
        <v>7.51</v>
      </c>
      <c r="L6" s="14">
        <f t="shared" ref="L6:L8" si="2">AVERAGE(D6:I6)</f>
        <v>40.67</v>
      </c>
      <c r="M6" s="15">
        <f t="shared" ref="M6:M8" si="3">K6/L6</f>
        <v>0.1847</v>
      </c>
      <c r="N6" s="33">
        <v>483</v>
      </c>
      <c r="O6" s="31">
        <f t="shared" ref="O6:O11" si="4">J6*N6</f>
        <v>19643.61</v>
      </c>
      <c r="P6" s="38" t="s">
        <v>24</v>
      </c>
    </row>
    <row r="7" spans="1:27" ht="25.5">
      <c r="A7" s="12">
        <v>2</v>
      </c>
      <c r="B7" s="36" t="s">
        <v>28</v>
      </c>
      <c r="C7" s="43" t="s">
        <v>20</v>
      </c>
      <c r="D7" s="49">
        <v>50</v>
      </c>
      <c r="E7" s="50"/>
      <c r="F7" s="49">
        <v>46</v>
      </c>
      <c r="G7" s="50"/>
      <c r="H7" s="49">
        <v>51</v>
      </c>
      <c r="I7" s="50"/>
      <c r="J7" s="13">
        <f t="shared" si="0"/>
        <v>49</v>
      </c>
      <c r="K7" s="14">
        <f t="shared" ref="K7" si="5">STDEV(D7:I7)</f>
        <v>2.65</v>
      </c>
      <c r="L7" s="14">
        <f t="shared" ref="L7" si="6">AVERAGE(D7:I7)</f>
        <v>49</v>
      </c>
      <c r="M7" s="15">
        <f t="shared" ref="M7" si="7">K7/L7</f>
        <v>5.4100000000000002E-2</v>
      </c>
      <c r="N7" s="44">
        <v>2000</v>
      </c>
      <c r="O7" s="31">
        <f t="shared" si="4"/>
        <v>98000</v>
      </c>
      <c r="P7" s="42" t="s">
        <v>24</v>
      </c>
    </row>
    <row r="8" spans="1:27" ht="25.5">
      <c r="A8" s="12">
        <v>3</v>
      </c>
      <c r="B8" s="36" t="s">
        <v>29</v>
      </c>
      <c r="C8" s="40" t="s">
        <v>20</v>
      </c>
      <c r="D8" s="49">
        <v>2</v>
      </c>
      <c r="E8" s="50"/>
      <c r="F8" s="49">
        <v>2</v>
      </c>
      <c r="G8" s="50"/>
      <c r="H8" s="49">
        <v>2</v>
      </c>
      <c r="I8" s="50"/>
      <c r="J8" s="13">
        <f t="shared" ref="J8" si="8">(D8+F8+H8)/3</f>
        <v>2</v>
      </c>
      <c r="K8" s="14">
        <f t="shared" si="1"/>
        <v>0</v>
      </c>
      <c r="L8" s="14">
        <f t="shared" si="2"/>
        <v>2</v>
      </c>
      <c r="M8" s="15">
        <f t="shared" si="3"/>
        <v>0</v>
      </c>
      <c r="N8" s="41">
        <v>2000</v>
      </c>
      <c r="O8" s="31">
        <f t="shared" si="4"/>
        <v>4000</v>
      </c>
      <c r="P8" s="39" t="s">
        <v>23</v>
      </c>
      <c r="R8" s="45"/>
    </row>
    <row r="9" spans="1:27" ht="25.5">
      <c r="A9" s="12">
        <v>5</v>
      </c>
      <c r="B9" s="36" t="s">
        <v>30</v>
      </c>
      <c r="C9" s="34" t="s">
        <v>20</v>
      </c>
      <c r="D9" s="49">
        <v>5</v>
      </c>
      <c r="E9" s="50"/>
      <c r="F9" s="49">
        <v>5</v>
      </c>
      <c r="G9" s="50"/>
      <c r="H9" s="49">
        <v>5</v>
      </c>
      <c r="I9" s="50"/>
      <c r="J9" s="13">
        <f t="shared" si="0"/>
        <v>5</v>
      </c>
      <c r="K9" s="14">
        <f t="shared" ref="K9:K11" si="9">STDEV(D9:I9)</f>
        <v>0</v>
      </c>
      <c r="L9" s="14">
        <f t="shared" ref="L9:L11" si="10">AVERAGE(D9:I9)</f>
        <v>5</v>
      </c>
      <c r="M9" s="15">
        <f t="shared" ref="M9:M11" si="11">K9/L9</f>
        <v>0</v>
      </c>
      <c r="N9" s="35">
        <v>2000</v>
      </c>
      <c r="O9" s="31">
        <f t="shared" si="4"/>
        <v>10000</v>
      </c>
      <c r="P9" s="38" t="s">
        <v>23</v>
      </c>
    </row>
    <row r="10" spans="1:27" ht="25.5">
      <c r="A10" s="12">
        <v>6</v>
      </c>
      <c r="B10" s="36" t="s">
        <v>32</v>
      </c>
      <c r="C10" s="47" t="s">
        <v>20</v>
      </c>
      <c r="D10" s="49">
        <v>6</v>
      </c>
      <c r="E10" s="50"/>
      <c r="F10" s="49">
        <v>6</v>
      </c>
      <c r="G10" s="50"/>
      <c r="H10" s="49">
        <v>6</v>
      </c>
      <c r="I10" s="50"/>
      <c r="J10" s="13">
        <f t="shared" ref="J10" si="12">(D10+F10+H10)/3</f>
        <v>6</v>
      </c>
      <c r="K10" s="14">
        <f t="shared" ref="K10" si="13">STDEV(D10:I10)</f>
        <v>0</v>
      </c>
      <c r="L10" s="14">
        <f t="shared" ref="L10" si="14">AVERAGE(D10:I10)</f>
        <v>6</v>
      </c>
      <c r="M10" s="15">
        <f t="shared" ref="M10" si="15">K10/L10</f>
        <v>0</v>
      </c>
      <c r="N10" s="48">
        <v>1500</v>
      </c>
      <c r="O10" s="31">
        <f t="shared" si="4"/>
        <v>9000</v>
      </c>
      <c r="P10" s="46" t="s">
        <v>23</v>
      </c>
    </row>
    <row r="11" spans="1:27" ht="25.5">
      <c r="A11" s="12">
        <v>7</v>
      </c>
      <c r="B11" s="36" t="s">
        <v>33</v>
      </c>
      <c r="C11" s="34" t="s">
        <v>20</v>
      </c>
      <c r="D11" s="49">
        <v>29</v>
      </c>
      <c r="E11" s="50"/>
      <c r="F11" s="49">
        <v>29</v>
      </c>
      <c r="G11" s="50"/>
      <c r="H11" s="49">
        <v>29</v>
      </c>
      <c r="I11" s="50"/>
      <c r="J11" s="13">
        <f t="shared" si="0"/>
        <v>29</v>
      </c>
      <c r="K11" s="14">
        <f t="shared" si="9"/>
        <v>0</v>
      </c>
      <c r="L11" s="14">
        <f t="shared" si="10"/>
        <v>29</v>
      </c>
      <c r="M11" s="15">
        <f t="shared" si="11"/>
        <v>0</v>
      </c>
      <c r="N11" s="35">
        <v>2000</v>
      </c>
      <c r="O11" s="31">
        <f t="shared" si="4"/>
        <v>58000</v>
      </c>
      <c r="P11" s="38" t="s">
        <v>23</v>
      </c>
      <c r="R11" s="45"/>
    </row>
    <row r="12" spans="1:27" ht="15.75">
      <c r="A12" s="10"/>
      <c r="B12" s="16" t="s">
        <v>17</v>
      </c>
      <c r="C12" s="6"/>
      <c r="D12" s="52"/>
      <c r="E12" s="52"/>
      <c r="F12" s="52"/>
      <c r="G12" s="52"/>
      <c r="H12" s="52"/>
      <c r="I12" s="52"/>
      <c r="J12" s="11"/>
      <c r="K12" s="7"/>
      <c r="L12" s="7"/>
      <c r="M12" s="8"/>
      <c r="N12" s="9"/>
      <c r="O12" s="32">
        <f>SUM(O6:O11)</f>
        <v>198643.61</v>
      </c>
      <c r="P12" s="37"/>
      <c r="Q12" s="19"/>
      <c r="R12" s="19"/>
      <c r="S12" s="19"/>
      <c r="T12" s="17"/>
      <c r="U12" s="17"/>
      <c r="V12" s="17"/>
      <c r="W12" s="17"/>
      <c r="X12" s="17"/>
      <c r="Y12" s="17"/>
      <c r="Z12" s="17"/>
      <c r="AA12" s="17"/>
    </row>
    <row r="13" spans="1:27" ht="15.75">
      <c r="A13" s="20"/>
      <c r="B13" s="21"/>
      <c r="C13" s="22"/>
      <c r="D13" s="23"/>
      <c r="E13" s="23"/>
      <c r="F13" s="23"/>
      <c r="G13" s="23"/>
      <c r="H13" s="23"/>
      <c r="I13" s="23"/>
      <c r="J13" s="24"/>
      <c r="K13" s="25"/>
      <c r="L13" s="25"/>
      <c r="M13" s="26"/>
      <c r="N13" s="27"/>
      <c r="O13" s="28"/>
      <c r="P13" s="17"/>
      <c r="Q13" s="19"/>
      <c r="R13" s="19"/>
      <c r="S13" s="19"/>
      <c r="T13" s="17"/>
      <c r="U13" s="17"/>
      <c r="V13" s="17"/>
      <c r="W13" s="17"/>
      <c r="X13" s="17"/>
      <c r="Y13" s="17"/>
      <c r="Z13" s="17"/>
      <c r="AA13" s="17"/>
    </row>
    <row r="14" spans="1:27" ht="60" customHeight="1">
      <c r="A14" s="51" t="s">
        <v>31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Q14" s="18"/>
      <c r="R14" s="18"/>
      <c r="S14" s="18"/>
    </row>
    <row r="15" spans="1:27" ht="15" customHeight="1">
      <c r="A15" s="1"/>
      <c r="Q15" s="18"/>
      <c r="R15" s="18"/>
      <c r="S15" s="18"/>
    </row>
    <row r="16" spans="1:27" ht="15.75" customHeight="1">
      <c r="A16" s="2" t="s">
        <v>15</v>
      </c>
      <c r="Q16" s="18"/>
      <c r="R16" s="18"/>
      <c r="S16" s="18"/>
    </row>
    <row r="17" spans="1:19">
      <c r="A17" s="3" t="s">
        <v>19</v>
      </c>
      <c r="K17" s="29"/>
      <c r="Q17" s="18"/>
      <c r="R17" s="18"/>
      <c r="S17" s="18"/>
    </row>
    <row r="18" spans="1:19">
      <c r="A18" s="5" t="s">
        <v>16</v>
      </c>
      <c r="Q18" s="18"/>
      <c r="R18" s="18"/>
      <c r="S18" s="18"/>
    </row>
    <row r="19" spans="1:19">
      <c r="A19" s="4" t="s">
        <v>7</v>
      </c>
      <c r="Q19" s="18"/>
      <c r="R19" s="18"/>
      <c r="S19" s="18"/>
    </row>
    <row r="20" spans="1:19">
      <c r="Q20" s="18"/>
      <c r="R20" s="18"/>
      <c r="S20" s="18"/>
    </row>
  </sheetData>
  <mergeCells count="42">
    <mergeCell ref="P3:P5"/>
    <mergeCell ref="H6:I6"/>
    <mergeCell ref="A1:O1"/>
    <mergeCell ref="A2:O2"/>
    <mergeCell ref="J3:J5"/>
    <mergeCell ref="A3:A5"/>
    <mergeCell ref="D4:D5"/>
    <mergeCell ref="B3:B5"/>
    <mergeCell ref="C3:C5"/>
    <mergeCell ref="K3:M3"/>
    <mergeCell ref="N3:N5"/>
    <mergeCell ref="O3:O5"/>
    <mergeCell ref="K4:K5"/>
    <mergeCell ref="D3:I3"/>
    <mergeCell ref="D6:E6"/>
    <mergeCell ref="F6:G6"/>
    <mergeCell ref="A14:O14"/>
    <mergeCell ref="D12:E12"/>
    <mergeCell ref="F12:G12"/>
    <mergeCell ref="H12:I12"/>
    <mergeCell ref="L4:L5"/>
    <mergeCell ref="M4:M5"/>
    <mergeCell ref="H4:H5"/>
    <mergeCell ref="E4:E5"/>
    <mergeCell ref="G4:G5"/>
    <mergeCell ref="I4:I5"/>
    <mergeCell ref="F4:F5"/>
    <mergeCell ref="D9:E9"/>
    <mergeCell ref="F9:G9"/>
    <mergeCell ref="H9:I9"/>
    <mergeCell ref="D8:E8"/>
    <mergeCell ref="D7:E7"/>
    <mergeCell ref="F7:G7"/>
    <mergeCell ref="H7:I7"/>
    <mergeCell ref="D11:E11"/>
    <mergeCell ref="F11:G11"/>
    <mergeCell ref="H11:I11"/>
    <mergeCell ref="F8:G8"/>
    <mergeCell ref="H8:I8"/>
    <mergeCell ref="D10:E10"/>
    <mergeCell ref="F10:G10"/>
    <mergeCell ref="H10:I10"/>
  </mergeCells>
  <conditionalFormatting sqref="M6:M11">
    <cfRule type="cellIs" dxfId="2" priority="1" operator="greaterThan">
      <formula>0.33</formula>
    </cfRule>
    <cfRule type="cellIs" dxfId="1" priority="2" operator="greaterThan">
      <formula>0.33</formula>
    </cfRule>
    <cfRule type="cellIs" dxfId="0" priority="3" operator="greaterThan">
      <formula>0.33</formula>
    </cfRule>
  </conditionalFormatting>
  <pageMargins left="0.31496062992125984" right="0.31496062992125984" top="0.15748031496062992" bottom="0.3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2026-08-07T05:37:01Z</dcterms:modified>
</cp:coreProperties>
</file>