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 activeTab="1"/>
  </bookViews>
  <sheets>
    <sheet name="режимн. изд." sheetId="1" r:id="rId1"/>
    <sheet name="режим. изд." sheetId="2" r:id="rId2"/>
  </sheets>
  <definedNames>
    <definedName name="_xlnm.Print_Area" localSheetId="1">'режим. изд.'!$A$1:$N$25</definedName>
    <definedName name="_xlnm.Print_Area" localSheetId="0">'режимн. изд.'!$A$2:$I$17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19" i="2"/>
  <c r="K18"/>
  <c r="I18"/>
  <c r="B4"/>
  <c r="B8" i="1" s="1"/>
  <c r="A4" i="2"/>
  <c r="A8" i="1" s="1"/>
  <c r="H15"/>
  <c r="B15"/>
  <c r="F14"/>
  <c r="I12"/>
  <c r="G12"/>
  <c r="F12"/>
  <c r="B12"/>
  <c r="A12"/>
  <c r="I11"/>
  <c r="G11"/>
  <c r="F11"/>
  <c r="B11"/>
  <c r="A11"/>
  <c r="I10"/>
  <c r="G10"/>
  <c r="F10"/>
  <c r="B10"/>
  <c r="A10"/>
  <c r="I9"/>
  <c r="G9"/>
  <c r="F9"/>
  <c r="B9"/>
  <c r="A9"/>
  <c r="H10" l="1"/>
  <c r="H12"/>
  <c r="L18" i="2"/>
  <c r="L19"/>
  <c r="H9" i="1"/>
  <c r="H13" s="1"/>
  <c r="H11"/>
  <c r="M18" i="2"/>
  <c r="M19"/>
</calcChain>
</file>

<file path=xl/sharedStrings.xml><?xml version="1.0" encoding="utf-8"?>
<sst xmlns="http://schemas.openxmlformats.org/spreadsheetml/2006/main" count="48" uniqueCount="39">
  <si>
    <t xml:space="preserve">                                                                                                   </t>
  </si>
  <si>
    <t>Для заключения Государственного контракта принимаем цену за единицу товара ниже средней, предлагаемую</t>
  </si>
  <si>
    <t>ФКУ ИК-6 УФСИН России по Оренбургской области</t>
  </si>
  <si>
    <t>Расчет цены контракта</t>
  </si>
  <si>
    <t>ЦК  = V*Цед
где: v – количество (объем) закупаемого товара (шт.); 
Цед – цена за единицу товара (руб.).</t>
  </si>
  <si>
    <t>v – количество (объем) закупаемого товара (шт.)</t>
  </si>
  <si>
    <t>Цед – цена за единицу товара (руб.)</t>
  </si>
  <si>
    <t>Цена контракта (руб.)</t>
  </si>
  <si>
    <t>Размеры</t>
  </si>
  <si>
    <t xml:space="preserve">Цена контракта составляет: </t>
  </si>
  <si>
    <t xml:space="preserve">Дата подготовки обоснования НМЦК: </t>
  </si>
  <si>
    <t xml:space="preserve">ОБОСНОВАНИЕ НАЧАЛЬНОЙ (МАКСИМАЛЬНОЙ) ЦЕНЫ КОНТРАКТА </t>
  </si>
  <si>
    <t>Количество</t>
  </si>
  <si>
    <t>Ед. изм.</t>
  </si>
  <si>
    <t>ОКПД 2/КТРУ</t>
  </si>
  <si>
    <t>шт</t>
  </si>
  <si>
    <r>
      <rPr>
        <sz val="11"/>
        <rFont val="Times New Roman"/>
        <family val="1"/>
        <charset val="204"/>
      </rPr>
      <t>Начальная (максимальная) цена контракта</t>
    </r>
    <r>
      <rPr>
        <i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определена методом сопоставимых рыночных цен (анализ рынка).</t>
    </r>
  </si>
  <si>
    <t xml:space="preserve">Начальная (максимальная) цена контракта сформирована методом сопоставимых рыночных цен в соответствии с Федеральным законом от 05.04.2013 № 44-ФЗ "О контрактной системе в сфере закупок товаров, работ, услуг для обеспечения государственных и муниципальных нужд". Источник получения информации: Юридические лица, индивидуальные предприниматели на основании запроса коммерческого предложения, направленного поставщикам, обладающим опытом поставки подобного вида товаров. </t>
  </si>
  <si>
    <t>НМЦК методом сопоставимых рыночных цен (анализа рынка) определяется по формуле:</t>
  </si>
  <si>
    <t>где:</t>
  </si>
  <si>
    <t xml:space="preserve">                                                                                                      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</si>
  <si>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</si>
  <si>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№ п/п</t>
  </si>
  <si>
    <t>Наименование товара, работы, услуги</t>
  </si>
  <si>
    <t>Кол-во (объем)</t>
  </si>
  <si>
    <t>Предложение №1</t>
  </si>
  <si>
    <t>Предложение №2</t>
  </si>
  <si>
    <t>Предложение №3</t>
  </si>
  <si>
    <t>Предложение №4</t>
  </si>
  <si>
    <t>Среднее арифметическое значение цены, руб.</t>
  </si>
  <si>
    <t>Среднее квадратичное отклонение</t>
  </si>
  <si>
    <t>Коэффициент вариации, %</t>
  </si>
  <si>
    <t>Начальная 
(максимальная) 
цена контракта, 
руб.</t>
  </si>
  <si>
    <t xml:space="preserve"> </t>
  </si>
  <si>
    <t>"______" ____________  2026</t>
  </si>
  <si>
    <t xml:space="preserve">  Зам.начальника ФКУ БМТиВС УФСИН                                                             России по Оренбургской области                                                                        капитан внутренней службы                                                  Н.А.Шкиль</t>
  </si>
  <si>
    <t>Сплит-система №7</t>
  </si>
  <si>
    <t>Сплит-система №9</t>
  </si>
  <si>
    <t>28.25.12.130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</si>
</sst>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29">
    <font>
      <sz val="11"/>
      <color theme="1"/>
      <name val="Calibri"/>
      <family val="2"/>
      <charset val="204"/>
    </font>
    <font>
      <sz val="10"/>
      <name val="Arial Cyr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3"/>
      <color rgb="FF000000"/>
      <name val="Tinos"/>
      <charset val="1"/>
    </font>
    <font>
      <b/>
      <sz val="10.5"/>
      <color rgb="FF000000"/>
      <name val="Tinos"/>
      <charset val="1"/>
    </font>
    <font>
      <sz val="10.5"/>
      <color rgb="FF000000"/>
      <name val="Tinos"/>
      <charset val="1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.5"/>
      <color rgb="FF000000"/>
      <name val="Times New Roman"/>
      <family val="1"/>
      <charset val="1"/>
    </font>
    <font>
      <sz val="10.5"/>
      <color rgb="FF000000"/>
      <name val="Times New Roman"/>
      <family val="1"/>
      <charset val="1"/>
    </font>
    <font>
      <sz val="10.5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0.5"/>
      <color rgb="FF000000"/>
      <name val="Times New Roman"/>
      <family val="1"/>
      <charset val="204"/>
    </font>
    <font>
      <u/>
      <sz val="10.5"/>
      <color rgb="FF000000"/>
      <name val="Times New Roman"/>
      <family val="1"/>
      <charset val="204"/>
    </font>
    <font>
      <sz val="10.5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0.5"/>
      <color rgb="FF000000"/>
      <name val="Tinos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86">
    <xf numFmtId="0" fontId="0" fillId="0" borderId="0" xfId="0"/>
    <xf numFmtId="0" fontId="2" fillId="0" borderId="0" xfId="0" applyFont="1" applyAlignment="1" applyProtection="1"/>
    <xf numFmtId="4" fontId="2" fillId="0" borderId="0" xfId="0" applyNumberFormat="1" applyFont="1" applyAlignment="1" applyProtection="1"/>
    <xf numFmtId="0" fontId="3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6" fillId="0" borderId="0" xfId="0" applyFont="1" applyBorder="1" applyAlignment="1" applyProtection="1">
      <alignment horizontal="center"/>
    </xf>
    <xf numFmtId="4" fontId="6" fillId="0" borderId="0" xfId="0" applyNumberFormat="1" applyFont="1" applyBorder="1" applyAlignment="1" applyProtection="1">
      <alignment horizontal="center"/>
    </xf>
    <xf numFmtId="0" fontId="5" fillId="0" borderId="0" xfId="0" applyFont="1" applyAlignment="1" applyProtection="1"/>
    <xf numFmtId="0" fontId="4" fillId="0" borderId="1" xfId="2" applyFont="1" applyBorder="1" applyAlignment="1" applyProtection="1">
      <alignment horizontal="center" vertical="center"/>
    </xf>
    <xf numFmtId="0" fontId="4" fillId="0" borderId="1" xfId="2" applyFont="1" applyBorder="1" applyAlignment="1" applyProtection="1">
      <alignment horizontal="center" vertical="center" wrapText="1"/>
    </xf>
    <xf numFmtId="4" fontId="4" fillId="0" borderId="1" xfId="2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4" fillId="0" borderId="1" xfId="2" applyFont="1" applyBorder="1" applyAlignment="1" applyProtection="1">
      <alignment vertical="center"/>
    </xf>
    <xf numFmtId="4" fontId="8" fillId="0" borderId="1" xfId="2" applyNumberFormat="1" applyFont="1" applyBorder="1" applyAlignment="1" applyProtection="1">
      <alignment horizontal="center" vertical="center"/>
    </xf>
    <xf numFmtId="164" fontId="8" fillId="0" borderId="1" xfId="2" applyNumberFormat="1" applyFont="1" applyBorder="1" applyAlignment="1" applyProtection="1">
      <alignment horizontal="center" vertical="center"/>
    </xf>
    <xf numFmtId="4" fontId="4" fillId="0" borderId="1" xfId="2" applyNumberFormat="1" applyFont="1" applyBorder="1" applyAlignment="1" applyProtection="1">
      <alignment horizontal="center" vertical="center"/>
    </xf>
    <xf numFmtId="0" fontId="9" fillId="0" borderId="1" xfId="2" applyFont="1" applyBorder="1" applyAlignment="1" applyProtection="1">
      <alignment horizontal="center"/>
    </xf>
    <xf numFmtId="0" fontId="4" fillId="0" borderId="0" xfId="2" applyFont="1" applyBorder="1" applyAlignment="1" applyProtection="1">
      <alignment vertical="center"/>
    </xf>
    <xf numFmtId="0" fontId="4" fillId="0" borderId="0" xfId="2" applyFont="1" applyBorder="1" applyAlignment="1" applyProtection="1">
      <alignment horizontal="center" vertical="center"/>
    </xf>
    <xf numFmtId="4" fontId="4" fillId="0" borderId="0" xfId="2" applyNumberFormat="1" applyFont="1" applyBorder="1" applyAlignment="1" applyProtection="1">
      <alignment vertical="center"/>
    </xf>
    <xf numFmtId="4" fontId="4" fillId="0" borderId="0" xfId="2" applyNumberFormat="1" applyFont="1" applyBorder="1" applyAlignment="1" applyProtection="1">
      <alignment horizontal="right" vertical="center"/>
    </xf>
    <xf numFmtId="4" fontId="3" fillId="0" borderId="1" xfId="2" applyNumberFormat="1" applyFont="1" applyBorder="1" applyAlignment="1" applyProtection="1">
      <alignment horizontal="center" vertical="center"/>
    </xf>
    <xf numFmtId="0" fontId="5" fillId="0" borderId="0" xfId="2" applyFont="1" applyBorder="1" applyAlignment="1" applyProtection="1">
      <alignment vertical="center"/>
    </xf>
    <xf numFmtId="4" fontId="4" fillId="0" borderId="0" xfId="0" applyNumberFormat="1" applyFont="1" applyAlignment="1" applyProtection="1">
      <alignment horizontal="center"/>
    </xf>
    <xf numFmtId="0" fontId="2" fillId="0" borderId="1" xfId="2" applyFont="1" applyBorder="1" applyAlignment="1" applyProtection="1">
      <alignment horizontal="center" vertical="center"/>
    </xf>
    <xf numFmtId="0" fontId="12" fillId="0" borderId="1" xfId="2" applyFont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15" fillId="0" borderId="1" xfId="2" applyFont="1" applyBorder="1" applyAlignment="1" applyProtection="1">
      <alignment horizontal="center" vertical="center"/>
    </xf>
    <xf numFmtId="0" fontId="14" fillId="0" borderId="1" xfId="2" applyFont="1" applyBorder="1" applyAlignment="1" applyProtection="1">
      <alignment horizontal="center" vertical="center" wrapText="1"/>
    </xf>
    <xf numFmtId="0" fontId="16" fillId="0" borderId="1" xfId="0" applyFont="1" applyBorder="1" applyAlignment="1" applyProtection="1">
      <alignment vertical="center" wrapText="1"/>
    </xf>
    <xf numFmtId="0" fontId="9" fillId="0" borderId="0" xfId="2" applyFont="1" applyBorder="1" applyAlignment="1" applyProtection="1">
      <alignment horizontal="center"/>
    </xf>
    <xf numFmtId="0" fontId="9" fillId="0" borderId="2" xfId="2" applyFont="1" applyBorder="1" applyAlignment="1" applyProtection="1">
      <alignment horizontal="center" vertical="center" wrapText="1"/>
    </xf>
    <xf numFmtId="0" fontId="9" fillId="0" borderId="2" xfId="2" applyFont="1" applyBorder="1" applyAlignment="1" applyProtection="1">
      <alignment horizontal="center" vertical="center" textRotation="90" wrapText="1"/>
    </xf>
    <xf numFmtId="0" fontId="19" fillId="0" borderId="3" xfId="2" applyFont="1" applyBorder="1" applyAlignment="1" applyProtection="1">
      <alignment horizontal="center" vertical="center"/>
    </xf>
    <xf numFmtId="4" fontId="20" fillId="0" borderId="1" xfId="2" applyNumberFormat="1" applyFont="1" applyBorder="1" applyAlignment="1" applyProtection="1">
      <alignment horizontal="center" vertical="center"/>
    </xf>
    <xf numFmtId="2" fontId="21" fillId="0" borderId="1" xfId="0" applyNumberFormat="1" applyFont="1" applyBorder="1" applyAlignment="1" applyProtection="1">
      <alignment horizontal="center" vertical="center"/>
    </xf>
    <xf numFmtId="4" fontId="22" fillId="0" borderId="1" xfId="2" applyNumberFormat="1" applyFont="1" applyBorder="1" applyAlignment="1" applyProtection="1">
      <alignment horizontal="center" vertical="center"/>
    </xf>
    <xf numFmtId="4" fontId="23" fillId="0" borderId="1" xfId="2" applyNumberFormat="1" applyFont="1" applyBorder="1" applyAlignment="1" applyProtection="1">
      <alignment horizontal="center" vertical="center"/>
    </xf>
    <xf numFmtId="4" fontId="24" fillId="0" borderId="1" xfId="2" applyNumberFormat="1" applyFont="1" applyBorder="1" applyAlignment="1" applyProtection="1">
      <alignment horizontal="center" vertical="center"/>
    </xf>
    <xf numFmtId="4" fontId="25" fillId="0" borderId="1" xfId="2" applyNumberFormat="1" applyFont="1" applyBorder="1" applyAlignment="1" applyProtection="1">
      <alignment horizontal="center" vertical="center"/>
    </xf>
    <xf numFmtId="4" fontId="26" fillId="0" borderId="1" xfId="2" applyNumberFormat="1" applyFont="1" applyBorder="1" applyAlignment="1" applyProtection="1">
      <alignment horizontal="right" vertical="center"/>
    </xf>
    <xf numFmtId="2" fontId="2" fillId="0" borderId="0" xfId="0" applyNumberFormat="1" applyFont="1" applyAlignment="1" applyProtection="1"/>
    <xf numFmtId="0" fontId="14" fillId="0" borderId="0" xfId="2" applyFont="1" applyAlignment="1" applyProtection="1">
      <alignment horizontal="center" wrapText="1"/>
    </xf>
    <xf numFmtId="4" fontId="11" fillId="0" borderId="1" xfId="2" applyNumberFormat="1" applyFont="1" applyBorder="1" applyAlignment="1" applyProtection="1">
      <alignment horizontal="right"/>
    </xf>
    <xf numFmtId="0" fontId="9" fillId="0" borderId="0" xfId="2" applyFont="1" applyBorder="1" applyAlignment="1" applyProtection="1"/>
    <xf numFmtId="4" fontId="9" fillId="0" borderId="0" xfId="2" applyNumberFormat="1" applyFont="1" applyBorder="1" applyAlignment="1" applyProtection="1"/>
    <xf numFmtId="4" fontId="9" fillId="0" borderId="0" xfId="2" applyNumberFormat="1" applyFont="1" applyBorder="1" applyAlignment="1" applyProtection="1">
      <alignment horizontal="center"/>
    </xf>
    <xf numFmtId="0" fontId="9" fillId="0" borderId="0" xfId="2" applyFont="1" applyAlignment="1" applyProtection="1"/>
    <xf numFmtId="0" fontId="10" fillId="0" borderId="0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vertical="center"/>
    </xf>
    <xf numFmtId="0" fontId="2" fillId="0" borderId="0" xfId="2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4" fillId="0" borderId="1" xfId="2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/>
    </xf>
    <xf numFmtId="0" fontId="10" fillId="0" borderId="0" xfId="0" applyFont="1" applyBorder="1" applyAlignment="1" applyProtection="1">
      <alignment horizontal="right" vertical="center" wrapText="1"/>
    </xf>
    <xf numFmtId="0" fontId="27" fillId="0" borderId="3" xfId="2" applyFont="1" applyBorder="1" applyAlignment="1" applyProtection="1">
      <alignment horizontal="right"/>
    </xf>
    <xf numFmtId="0" fontId="27" fillId="0" borderId="5" xfId="2" applyFont="1" applyBorder="1" applyAlignment="1" applyProtection="1">
      <alignment horizontal="right"/>
    </xf>
    <xf numFmtId="0" fontId="27" fillId="0" borderId="4" xfId="2" applyFont="1" applyBorder="1" applyAlignment="1" applyProtection="1">
      <alignment horizontal="right"/>
    </xf>
    <xf numFmtId="0" fontId="11" fillId="0" borderId="0" xfId="0" applyFont="1" applyBorder="1" applyAlignment="1" applyProtection="1">
      <alignment horizontal="center"/>
    </xf>
    <xf numFmtId="0" fontId="2" fillId="0" borderId="1" xfId="2" applyFont="1" applyBorder="1" applyAlignment="1" applyProtection="1">
      <alignment horizontal="center" vertical="center"/>
    </xf>
    <xf numFmtId="0" fontId="12" fillId="0" borderId="1" xfId="2" applyFont="1" applyBorder="1" applyAlignment="1" applyProtection="1">
      <alignment horizontal="center" vertical="center"/>
    </xf>
    <xf numFmtId="0" fontId="28" fillId="0" borderId="1" xfId="2" applyFont="1" applyBorder="1" applyAlignment="1" applyProtection="1">
      <alignment horizontal="center" vertical="center"/>
    </xf>
    <xf numFmtId="0" fontId="14" fillId="0" borderId="1" xfId="2" applyFont="1" applyBorder="1" applyAlignment="1" applyProtection="1">
      <alignment horizontal="center" vertical="center"/>
    </xf>
    <xf numFmtId="0" fontId="13" fillId="0" borderId="1" xfId="2" applyFont="1" applyBorder="1" applyAlignment="1" applyProtection="1">
      <alignment horizontal="center" vertical="center"/>
    </xf>
    <xf numFmtId="0" fontId="7" fillId="0" borderId="1" xfId="2" applyFont="1" applyBorder="1" applyAlignment="1" applyProtection="1">
      <alignment horizontal="center"/>
    </xf>
    <xf numFmtId="0" fontId="15" fillId="0" borderId="1" xfId="2" applyFont="1" applyBorder="1" applyAlignment="1" applyProtection="1">
      <alignment horizontal="center" vertical="center"/>
    </xf>
    <xf numFmtId="0" fontId="7" fillId="0" borderId="1" xfId="2" applyFont="1" applyBorder="1" applyAlignment="1" applyProtection="1">
      <alignment horizontal="center" vertical="center"/>
    </xf>
    <xf numFmtId="0" fontId="16" fillId="0" borderId="6" xfId="0" applyFont="1" applyBorder="1" applyAlignment="1" applyProtection="1">
      <alignment horizontal="left" vertical="center" wrapText="1"/>
    </xf>
    <xf numFmtId="0" fontId="16" fillId="0" borderId="7" xfId="0" applyFont="1" applyBorder="1" applyAlignment="1" applyProtection="1">
      <alignment horizontal="left" vertical="center" wrapText="1"/>
    </xf>
    <xf numFmtId="0" fontId="16" fillId="0" borderId="5" xfId="0" applyFont="1" applyBorder="1" applyAlignment="1" applyProtection="1">
      <alignment horizontal="left" vertical="center" wrapText="1"/>
    </xf>
    <xf numFmtId="0" fontId="16" fillId="0" borderId="4" xfId="0" applyFont="1" applyBorder="1" applyAlignment="1" applyProtection="1">
      <alignment horizontal="left" vertical="center" wrapText="1"/>
    </xf>
    <xf numFmtId="0" fontId="18" fillId="0" borderId="3" xfId="0" applyFont="1" applyBorder="1" applyAlignment="1" applyProtection="1">
      <alignment horizontal="center" vertical="center" wrapText="1"/>
    </xf>
    <xf numFmtId="0" fontId="18" fillId="0" borderId="5" xfId="0" applyFont="1" applyBorder="1" applyAlignment="1" applyProtection="1">
      <alignment horizontal="center" vertical="center" wrapText="1"/>
    </xf>
    <xf numFmtId="0" fontId="18" fillId="0" borderId="4" xfId="0" applyFont="1" applyBorder="1" applyAlignment="1" applyProtection="1">
      <alignment horizontal="center" vertical="center" wrapText="1"/>
    </xf>
    <xf numFmtId="0" fontId="16" fillId="0" borderId="3" xfId="0" applyFont="1" applyBorder="1" applyAlignment="1" applyProtection="1">
      <alignment horizontal="left" vertical="center" wrapText="1"/>
    </xf>
    <xf numFmtId="0" fontId="16" fillId="0" borderId="1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wrapText="1"/>
    </xf>
    <xf numFmtId="0" fontId="4" fillId="0" borderId="0" xfId="0" applyFont="1" applyBorder="1" applyAlignment="1" applyProtection="1">
      <alignment horizont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 wrapText="1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171360</xdr:colOff>
      <xdr:row>13</xdr:row>
      <xdr:rowOff>-360</xdr:rowOff>
    </xdr:from>
    <xdr:to>
      <xdr:col>3</xdr:col>
      <xdr:colOff>335160</xdr:colOff>
      <xdr:row>13</xdr:row>
      <xdr:rowOff>335160</xdr:rowOff>
    </xdr:to>
    <xdr:pic>
      <xdr:nvPicPr>
        <xdr:cNvPr id="2" name="Рисунок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541440" y="5254920"/>
          <a:ext cx="3146040" cy="335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69480</xdr:colOff>
      <xdr:row>14</xdr:row>
      <xdr:rowOff>806400</xdr:rowOff>
    </xdr:from>
    <xdr:to>
      <xdr:col>1</xdr:col>
      <xdr:colOff>69840</xdr:colOff>
      <xdr:row>14</xdr:row>
      <xdr:rowOff>806760</xdr:rowOff>
    </xdr:to>
    <xdr:pic>
      <xdr:nvPicPr>
        <xdr:cNvPr id="3" name="Рисунок 4"/>
        <xdr:cNvPicPr/>
      </xdr:nvPicPr>
      <xdr:blipFill>
        <a:blip xmlns:r="http://schemas.openxmlformats.org/officeDocument/2006/relationships" r:embed="rId2"/>
        <a:stretch/>
      </xdr:blipFill>
      <xdr:spPr>
        <a:xfrm>
          <a:off x="439560" y="6442560"/>
          <a:ext cx="360" cy="3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view="pageBreakPreview" zoomScaleNormal="100" workbookViewId="0">
      <selection activeCell="B12" sqref="B12"/>
    </sheetView>
  </sheetViews>
  <sheetFormatPr defaultColWidth="9" defaultRowHeight="13.5" customHeight="1"/>
  <cols>
    <col min="1" max="1" width="5.28515625" style="1" customWidth="1"/>
    <col min="2" max="2" width="30.140625" style="1" customWidth="1"/>
    <col min="3" max="3" width="10.7109375" style="1" customWidth="1"/>
    <col min="4" max="4" width="9.7109375" style="1" customWidth="1"/>
    <col min="5" max="5" width="2.7109375" style="1" customWidth="1"/>
    <col min="6" max="7" width="29.28515625" style="1" customWidth="1"/>
    <col min="8" max="8" width="20.28515625" style="2" customWidth="1"/>
    <col min="9" max="9" width="12.140625" style="1" customWidth="1"/>
    <col min="10" max="16384" width="9" style="1"/>
  </cols>
  <sheetData>
    <row r="1" spans="1:10" ht="15">
      <c r="A1" s="1" t="s">
        <v>0</v>
      </c>
    </row>
    <row r="2" spans="1:10" ht="18.75">
      <c r="A2" s="3"/>
      <c r="B2" s="3"/>
      <c r="C2" s="3"/>
      <c r="D2" s="3"/>
      <c r="E2" s="3"/>
      <c r="F2" s="3" t="s">
        <v>1</v>
      </c>
      <c r="G2" s="3"/>
      <c r="H2" s="3"/>
    </row>
    <row r="3" spans="1:10" ht="18.75">
      <c r="A3" s="53" t="s">
        <v>2</v>
      </c>
      <c r="B3" s="53"/>
      <c r="C3" s="53"/>
      <c r="D3" s="53"/>
      <c r="E3" s="53"/>
      <c r="F3" s="53"/>
      <c r="G3" s="53"/>
      <c r="H3" s="53"/>
    </row>
    <row r="4" spans="1:10" s="5" customFormat="1" ht="18" customHeight="1">
      <c r="A4" s="54" t="s">
        <v>3</v>
      </c>
      <c r="B4" s="54"/>
      <c r="C4" s="55" t="s">
        <v>4</v>
      </c>
      <c r="D4" s="55"/>
      <c r="E4" s="55"/>
      <c r="F4" s="55"/>
      <c r="G4" s="55"/>
      <c r="H4" s="55"/>
      <c r="I4" s="56"/>
      <c r="J4" s="4"/>
    </row>
    <row r="5" spans="1:10" s="5" customFormat="1" ht="18" customHeight="1">
      <c r="A5" s="54"/>
      <c r="B5" s="54"/>
      <c r="C5" s="55"/>
      <c r="D5" s="55"/>
      <c r="E5" s="55"/>
      <c r="F5" s="55"/>
      <c r="G5" s="55"/>
      <c r="H5" s="55"/>
      <c r="I5" s="56"/>
      <c r="J5" s="4"/>
    </row>
    <row r="6" spans="1:10" ht="23.25" customHeight="1">
      <c r="A6" s="54"/>
      <c r="B6" s="54"/>
      <c r="C6" s="55"/>
      <c r="D6" s="55"/>
      <c r="E6" s="55"/>
      <c r="F6" s="55"/>
      <c r="G6" s="55"/>
      <c r="H6" s="55"/>
      <c r="I6" s="56"/>
      <c r="J6" s="4"/>
    </row>
    <row r="7" spans="1:10" s="8" customFormat="1" ht="6.75" customHeight="1">
      <c r="A7" s="6"/>
      <c r="B7" s="6"/>
      <c r="C7" s="6"/>
      <c r="D7" s="6"/>
      <c r="E7" s="6"/>
      <c r="F7" s="6"/>
      <c r="G7" s="6"/>
      <c r="H7" s="7"/>
      <c r="I7" s="1"/>
      <c r="J7" s="1"/>
    </row>
    <row r="8" spans="1:10" ht="56.25">
      <c r="A8" s="9" t="str">
        <f>'режим. изд.'!A4</f>
        <v>№ п/п</v>
      </c>
      <c r="B8" s="57" t="str">
        <f>'режим. изд.'!B4</f>
        <v>Наименование товара, работы, услуги</v>
      </c>
      <c r="C8" s="57"/>
      <c r="D8" s="57"/>
      <c r="E8" s="57"/>
      <c r="F8" s="10" t="s">
        <v>5</v>
      </c>
      <c r="G8" s="10" t="s">
        <v>6</v>
      </c>
      <c r="H8" s="11" t="s">
        <v>7</v>
      </c>
      <c r="I8" s="12" t="s">
        <v>8</v>
      </c>
      <c r="J8" s="13"/>
    </row>
    <row r="9" spans="1:10" ht="39" customHeight="1">
      <c r="A9" s="14" t="e">
        <f>'режим. изд.'!#REF!</f>
        <v>#REF!</v>
      </c>
      <c r="B9" s="57" t="e">
        <f>'режим. изд.'!#REF!</f>
        <v>#REF!</v>
      </c>
      <c r="C9" s="57"/>
      <c r="D9" s="57"/>
      <c r="E9" s="57"/>
      <c r="F9" s="15" t="e">
        <f>'режим. изд.'!#REF!</f>
        <v>#REF!</v>
      </c>
      <c r="G9" s="16" t="e">
        <f>'режим. изд.'!#REF!</f>
        <v>#REF!</v>
      </c>
      <c r="H9" s="17" t="e">
        <f>G9*F9</f>
        <v>#REF!</v>
      </c>
      <c r="I9" s="18" t="e">
        <f>'режим. изд.'!#REF!</f>
        <v>#REF!</v>
      </c>
      <c r="J9" s="13"/>
    </row>
    <row r="10" spans="1:10" ht="34.5" customHeight="1">
      <c r="A10" s="14" t="e">
        <f>'режим. изд.'!#REF!</f>
        <v>#REF!</v>
      </c>
      <c r="B10" s="57" t="e">
        <f>'режим. изд.'!#REF!</f>
        <v>#REF!</v>
      </c>
      <c r="C10" s="57"/>
      <c r="D10" s="57"/>
      <c r="E10" s="57"/>
      <c r="F10" s="15" t="e">
        <f>'режим. изд.'!#REF!</f>
        <v>#REF!</v>
      </c>
      <c r="G10" s="16" t="e">
        <f>'режим. изд.'!#REF!</f>
        <v>#REF!</v>
      </c>
      <c r="H10" s="17" t="e">
        <f>G10*F10</f>
        <v>#REF!</v>
      </c>
      <c r="I10" s="18" t="e">
        <f>'режим. изд.'!#REF!</f>
        <v>#REF!</v>
      </c>
      <c r="J10" s="13"/>
    </row>
    <row r="11" spans="1:10" ht="35.25" customHeight="1">
      <c r="A11" s="14" t="e">
        <f>'режим. изд.'!#REF!</f>
        <v>#REF!</v>
      </c>
      <c r="B11" s="57" t="e">
        <f>'режим. изд.'!#REF!</f>
        <v>#REF!</v>
      </c>
      <c r="C11" s="57"/>
      <c r="D11" s="57"/>
      <c r="E11" s="57"/>
      <c r="F11" s="15" t="e">
        <f>'режим. изд.'!#REF!</f>
        <v>#REF!</v>
      </c>
      <c r="G11" s="16" t="e">
        <f>'режим. изд.'!#REF!</f>
        <v>#REF!</v>
      </c>
      <c r="H11" s="17" t="e">
        <f>G11*F11</f>
        <v>#REF!</v>
      </c>
      <c r="I11" s="18" t="e">
        <f>'режим. изд.'!#REF!</f>
        <v>#REF!</v>
      </c>
      <c r="J11" s="13"/>
    </row>
    <row r="12" spans="1:10" ht="36.75" customHeight="1">
      <c r="A12" s="14" t="e">
        <f>'режим. изд.'!#REF!</f>
        <v>#REF!</v>
      </c>
      <c r="B12" s="57" t="e">
        <f>'режим. изд.'!#REF!</f>
        <v>#REF!</v>
      </c>
      <c r="C12" s="57"/>
      <c r="D12" s="57"/>
      <c r="E12" s="57"/>
      <c r="F12" s="15" t="e">
        <f>'режим. изд.'!#REF!</f>
        <v>#REF!</v>
      </c>
      <c r="G12" s="16" t="e">
        <f>'режим. изд.'!#REF!</f>
        <v>#REF!</v>
      </c>
      <c r="H12" s="17" t="e">
        <f>G12*F12</f>
        <v>#REF!</v>
      </c>
      <c r="I12" s="18" t="e">
        <f>'режим. изд.'!#REF!</f>
        <v>#REF!</v>
      </c>
      <c r="J12" s="13"/>
    </row>
    <row r="13" spans="1:10" ht="30" customHeight="1">
      <c r="A13" s="19"/>
      <c r="B13" s="20"/>
      <c r="C13" s="20"/>
      <c r="D13" s="20"/>
      <c r="E13" s="20"/>
      <c r="F13" s="21"/>
      <c r="G13" s="22" t="s">
        <v>9</v>
      </c>
      <c r="H13" s="23" t="e">
        <f>SUM(H9:H12)</f>
        <v>#REF!</v>
      </c>
    </row>
    <row r="14" spans="1:10" ht="30" customHeight="1">
      <c r="A14" s="24"/>
      <c r="B14" s="60" t="s">
        <v>10</v>
      </c>
      <c r="C14" s="60"/>
      <c r="D14" s="60"/>
      <c r="E14" s="60"/>
      <c r="F14" s="58" t="str">
        <f>'режим. изд.'!F22</f>
        <v>"______" ____________  2026</v>
      </c>
      <c r="G14" s="58"/>
      <c r="H14" s="58"/>
    </row>
    <row r="15" spans="1:10" ht="55.5" customHeight="1">
      <c r="A15" s="8"/>
      <c r="B15" s="59" t="str">
        <f>'режим. изд.'!B24</f>
        <v xml:space="preserve">  Зам.начальника ФКУ БМТиВС УФСИН                                                             России по Оренбургской области                                                                        капитан внутренней службы                                                  Н.А.Шкиль</v>
      </c>
      <c r="C15" s="59"/>
      <c r="D15" s="59"/>
      <c r="E15" s="59"/>
      <c r="F15" s="59"/>
      <c r="G15" s="59"/>
      <c r="H15" s="25">
        <f>'режим. изд.'!I24</f>
        <v>0</v>
      </c>
      <c r="I15" s="8"/>
      <c r="J15" s="8"/>
    </row>
    <row r="17" spans="1:10" ht="73.5" customHeight="1">
      <c r="A17" s="8"/>
      <c r="B17" s="59"/>
      <c r="C17" s="59"/>
      <c r="D17" s="59"/>
      <c r="E17" s="59"/>
      <c r="F17" s="59"/>
      <c r="G17" s="59"/>
      <c r="H17" s="25"/>
      <c r="I17" s="8"/>
      <c r="J17" s="8"/>
    </row>
  </sheetData>
  <mergeCells count="13">
    <mergeCell ref="F14:H14"/>
    <mergeCell ref="B15:G15"/>
    <mergeCell ref="B17:G17"/>
    <mergeCell ref="B9:E9"/>
    <mergeCell ref="B10:E10"/>
    <mergeCell ref="B11:E11"/>
    <mergeCell ref="B12:E12"/>
    <mergeCell ref="B14:E14"/>
    <mergeCell ref="A3:H3"/>
    <mergeCell ref="A4:B6"/>
    <mergeCell ref="C4:H6"/>
    <mergeCell ref="I4:I6"/>
    <mergeCell ref="B8:E8"/>
  </mergeCells>
  <printOptions horizontalCentered="1" verticalCentered="1"/>
  <pageMargins left="0.39374999999999999" right="0.39374999999999999" top="0.39374999999999999" bottom="0.39374999999999999" header="0.511811023622047" footer="0.511811023622047"/>
  <pageSetup paperSize="9" scale="93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048568"/>
  <sheetViews>
    <sheetView tabSelected="1" view="pageBreakPreview" zoomScale="80" zoomScaleNormal="100" zoomScalePageLayoutView="80" workbookViewId="0">
      <selection activeCell="J9" sqref="J9"/>
    </sheetView>
  </sheetViews>
  <sheetFormatPr defaultColWidth="8.85546875" defaultRowHeight="13.5" customHeight="1"/>
  <cols>
    <col min="1" max="1" width="5.28515625" style="1" customWidth="1"/>
    <col min="2" max="2" width="34.42578125" style="1" customWidth="1"/>
    <col min="3" max="3" width="7.85546875" style="1" customWidth="1"/>
    <col min="4" max="4" width="9.5703125" style="1" customWidth="1"/>
    <col min="5" max="5" width="13.5703125" style="1" customWidth="1"/>
    <col min="6" max="7" width="9.7109375" style="1" customWidth="1"/>
    <col min="8" max="8" width="10.140625" style="1" customWidth="1"/>
    <col min="9" max="9" width="9.85546875" style="1" bestFit="1" customWidth="1"/>
    <col min="10" max="10" width="14.42578125" style="1" customWidth="1"/>
    <col min="11" max="11" width="21.7109375" style="1" customWidth="1"/>
    <col min="12" max="12" width="10.28515625" style="1" customWidth="1"/>
    <col min="13" max="13" width="13" style="1" customWidth="1"/>
    <col min="14" max="14" width="11.7109375" style="1" customWidth="1"/>
    <col min="15" max="16384" width="8.85546875" style="1"/>
  </cols>
  <sheetData>
    <row r="1" spans="1:13" ht="15.7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 ht="15.75">
      <c r="A2" s="64" t="s">
        <v>11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15.7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3" s="28" customFormat="1" ht="31.5" customHeight="1">
      <c r="A4" s="26" t="str">
        <f>A17</f>
        <v>№ п/п</v>
      </c>
      <c r="B4" s="65" t="str">
        <f>B17</f>
        <v>Наименование товара, работы, услуги</v>
      </c>
      <c r="C4" s="65"/>
      <c r="D4" s="65"/>
      <c r="E4" s="65"/>
      <c r="F4" s="65" t="s">
        <v>12</v>
      </c>
      <c r="G4" s="65"/>
      <c r="H4" s="65" t="s">
        <v>13</v>
      </c>
      <c r="I4" s="65"/>
      <c r="J4" s="65" t="s">
        <v>14</v>
      </c>
      <c r="K4" s="65"/>
      <c r="L4" s="66"/>
      <c r="M4" s="66"/>
    </row>
    <row r="5" spans="1:13" s="28" customFormat="1" ht="27" customHeight="1">
      <c r="A5" s="26">
        <v>1</v>
      </c>
      <c r="B5" s="67" t="s">
        <v>36</v>
      </c>
      <c r="C5" s="68"/>
      <c r="D5" s="68"/>
      <c r="E5" s="68"/>
      <c r="F5" s="69">
        <v>1</v>
      </c>
      <c r="G5" s="69"/>
      <c r="H5" s="69" t="s">
        <v>15</v>
      </c>
      <c r="I5" s="69"/>
      <c r="J5" s="70" t="s">
        <v>38</v>
      </c>
      <c r="K5" s="70"/>
      <c r="L5" s="66"/>
      <c r="M5" s="66"/>
    </row>
    <row r="6" spans="1:13" s="28" customFormat="1" ht="33.6" customHeight="1">
      <c r="A6" s="26">
        <v>1</v>
      </c>
      <c r="B6" s="71" t="s">
        <v>37</v>
      </c>
      <c r="C6" s="71"/>
      <c r="D6" s="71"/>
      <c r="E6" s="71"/>
      <c r="F6" s="69">
        <v>1</v>
      </c>
      <c r="G6" s="69"/>
      <c r="H6" s="69" t="s">
        <v>15</v>
      </c>
      <c r="I6" s="69"/>
      <c r="J6" s="72" t="s">
        <v>38</v>
      </c>
      <c r="K6" s="72"/>
      <c r="L6" s="27"/>
      <c r="M6" s="27"/>
    </row>
    <row r="7" spans="1:13" s="28" customFormat="1" ht="36.4" customHeight="1">
      <c r="A7" s="52"/>
      <c r="B7" s="13"/>
    </row>
    <row r="8" spans="1:13" s="28" customFormat="1" ht="35.450000000000003" customHeight="1">
      <c r="A8" s="52"/>
      <c r="B8" s="13"/>
    </row>
    <row r="9" spans="1:13" s="28" customFormat="1" ht="37.35" customHeight="1">
      <c r="A9" s="52"/>
      <c r="B9" s="13"/>
    </row>
    <row r="10" spans="1:13" s="28" customFormat="1" ht="30.75" customHeight="1">
      <c r="A10" s="52"/>
      <c r="B10" s="13"/>
    </row>
    <row r="11" spans="1:13" ht="15" customHeight="1">
      <c r="A11" s="73" t="s">
        <v>16</v>
      </c>
      <c r="B11" s="74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6"/>
    </row>
    <row r="12" spans="1:13" ht="42.75" customHeight="1">
      <c r="A12" s="77" t="s">
        <v>17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9"/>
    </row>
    <row r="13" spans="1:13" ht="19.5" customHeight="1">
      <c r="A13" s="80" t="s">
        <v>18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6"/>
    </row>
    <row r="14" spans="1:13" ht="30" customHeight="1">
      <c r="A14" s="31" t="s">
        <v>19</v>
      </c>
      <c r="B14" s="81" t="s">
        <v>20</v>
      </c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</row>
    <row r="15" spans="1:13" ht="70.5" customHeight="1">
      <c r="A15" s="18"/>
      <c r="B15" s="81" t="s">
        <v>21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</row>
    <row r="16" spans="1:13" ht="13.5" customHeight="1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</row>
    <row r="17" spans="1:14" ht="81.75" customHeight="1">
      <c r="A17" s="33" t="s">
        <v>22</v>
      </c>
      <c r="B17" s="33" t="s">
        <v>23</v>
      </c>
      <c r="C17" s="33" t="s">
        <v>13</v>
      </c>
      <c r="D17" s="33" t="s">
        <v>24</v>
      </c>
      <c r="E17" s="34" t="s">
        <v>25</v>
      </c>
      <c r="F17" s="34" t="s">
        <v>26</v>
      </c>
      <c r="G17" s="34" t="s">
        <v>27</v>
      </c>
      <c r="H17" s="34" t="s">
        <v>28</v>
      </c>
      <c r="I17" s="34" t="s">
        <v>29</v>
      </c>
      <c r="J17" s="34"/>
      <c r="K17" s="34" t="s">
        <v>30</v>
      </c>
      <c r="L17" s="34" t="s">
        <v>31</v>
      </c>
      <c r="M17" s="34" t="s">
        <v>32</v>
      </c>
    </row>
    <row r="18" spans="1:14" ht="39" customHeight="1">
      <c r="A18" s="35">
        <v>1</v>
      </c>
      <c r="B18" s="30" t="s">
        <v>36</v>
      </c>
      <c r="C18" s="29" t="s">
        <v>15</v>
      </c>
      <c r="D18" s="29">
        <v>1</v>
      </c>
      <c r="E18" s="36">
        <v>24000</v>
      </c>
      <c r="F18" s="37">
        <v>25000</v>
      </c>
      <c r="G18" s="37">
        <v>25000</v>
      </c>
      <c r="H18" s="38">
        <v>27000</v>
      </c>
      <c r="I18" s="39">
        <f>ROUND(SUM(E18:H18)/3,2)</f>
        <v>33666.67</v>
      </c>
      <c r="J18" s="40"/>
      <c r="K18" s="41">
        <f>SQRT(VARA(E18:H18))</f>
        <v>1258.3057392117917</v>
      </c>
      <c r="L18" s="41">
        <f>K18/I18*100</f>
        <v>3.7375414295853782</v>
      </c>
      <c r="M18" s="42">
        <f>D18*I18</f>
        <v>33666.67</v>
      </c>
      <c r="N18" s="43"/>
    </row>
    <row r="19" spans="1:14" ht="39" customHeight="1">
      <c r="A19" s="35">
        <v>1</v>
      </c>
      <c r="B19" s="44" t="s">
        <v>37</v>
      </c>
      <c r="C19" s="29" t="s">
        <v>15</v>
      </c>
      <c r="D19" s="29">
        <v>1</v>
      </c>
      <c r="E19" s="36">
        <v>26000</v>
      </c>
      <c r="F19" s="37">
        <v>27000</v>
      </c>
      <c r="G19" s="37">
        <v>27000</v>
      </c>
      <c r="H19" s="38">
        <v>29300</v>
      </c>
      <c r="I19" s="39">
        <v>16838</v>
      </c>
      <c r="J19" s="40"/>
      <c r="K19" s="41">
        <f>SQRT(VARA(E19:H19))</f>
        <v>1398.5111130532118</v>
      </c>
      <c r="L19" s="41">
        <f>K19/I19*100</f>
        <v>8.3056842442879901</v>
      </c>
      <c r="M19" s="42">
        <f>D19*I19</f>
        <v>16838</v>
      </c>
      <c r="N19" s="43"/>
    </row>
    <row r="20" spans="1:14" ht="15.75">
      <c r="A20" s="61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3"/>
      <c r="M20" s="45">
        <v>50504.67</v>
      </c>
    </row>
    <row r="21" spans="1:14" ht="15">
      <c r="A21" s="46"/>
      <c r="B21" s="46"/>
      <c r="C21" s="46"/>
      <c r="D21" s="46"/>
      <c r="E21" s="47" t="s">
        <v>33</v>
      </c>
      <c r="F21" s="47"/>
      <c r="G21" s="46"/>
      <c r="H21" s="46"/>
      <c r="I21" s="46"/>
      <c r="J21" s="46"/>
      <c r="K21" s="46" t="s">
        <v>33</v>
      </c>
      <c r="L21" s="46"/>
      <c r="M21" s="48"/>
      <c r="N21" s="2"/>
    </row>
    <row r="22" spans="1:14" ht="21" customHeight="1">
      <c r="A22" s="49"/>
      <c r="B22" s="84" t="s">
        <v>10</v>
      </c>
      <c r="C22" s="84"/>
      <c r="D22" s="84"/>
      <c r="E22" s="50"/>
      <c r="F22" s="85" t="s">
        <v>34</v>
      </c>
      <c r="G22" s="85"/>
      <c r="H22" s="85"/>
      <c r="I22" s="51"/>
      <c r="J22" s="51"/>
      <c r="K22" s="51"/>
      <c r="L22" s="51"/>
      <c r="M22" s="51"/>
    </row>
    <row r="23" spans="1:14" ht="5.25" customHeight="1"/>
    <row r="24" spans="1:14" s="8" customFormat="1" ht="54.75" customHeight="1">
      <c r="B24" s="82" t="s">
        <v>35</v>
      </c>
      <c r="C24" s="82"/>
      <c r="D24" s="82"/>
      <c r="E24" s="82"/>
      <c r="F24" s="82"/>
      <c r="G24" s="82"/>
      <c r="I24" s="83"/>
      <c r="J24" s="83"/>
      <c r="K24" s="83"/>
      <c r="L24" s="83"/>
      <c r="M24" s="83"/>
    </row>
    <row r="25" spans="1:14" s="8" customFormat="1" ht="66.75" customHeight="1">
      <c r="B25" s="82"/>
      <c r="C25" s="82"/>
      <c r="D25" s="82"/>
      <c r="E25" s="82"/>
      <c r="F25" s="82"/>
      <c r="G25" s="82"/>
      <c r="I25" s="83"/>
      <c r="J25" s="83"/>
      <c r="K25" s="83"/>
      <c r="L25" s="83"/>
      <c r="M25" s="83"/>
    </row>
    <row r="1048533" ht="12.75" customHeight="1"/>
    <row r="1048534" ht="12.75" customHeight="1"/>
    <row r="1048535" ht="12.75" customHeight="1"/>
    <row r="1048536" ht="12.75" customHeight="1"/>
    <row r="1048537" ht="12.75" customHeight="1"/>
    <row r="1048538" ht="12.75" customHeight="1"/>
    <row r="1048539" ht="12.75" customHeight="1"/>
    <row r="1048540" ht="12.75" customHeight="1"/>
    <row r="1048541" ht="12.75" customHeight="1"/>
    <row r="1048542" ht="12.75" customHeight="1"/>
    <row r="1048543" ht="12.75" customHeight="1"/>
    <row r="1048544" ht="12.75" customHeight="1"/>
    <row r="1048545" ht="12.75" customHeight="1"/>
    <row r="1048546" ht="12.75" customHeight="1"/>
    <row r="1048547" ht="12.75" customHeight="1"/>
    <row r="1048548" ht="12.75" customHeight="1"/>
    <row r="1048549" ht="12.75" customHeight="1"/>
    <row r="1048550" ht="12.75" customHeight="1"/>
    <row r="1048551" ht="12.75" customHeight="1"/>
    <row r="1048552" ht="12.75" customHeight="1"/>
    <row r="1048553" ht="12.75" customHeight="1"/>
    <row r="1048554" ht="12.75" customHeight="1"/>
    <row r="1048555" ht="12.75" customHeight="1"/>
    <row r="1048556" ht="12.75" customHeight="1"/>
    <row r="1048557" ht="12.75" customHeight="1"/>
    <row r="1048558" ht="12.75" customHeight="1"/>
    <row r="1048559" ht="12.75" customHeight="1"/>
    <row r="1048560" ht="12.75" customHeight="1"/>
    <row r="1048561" ht="12.75" customHeight="1"/>
    <row r="1048562" ht="12.75" customHeight="1"/>
    <row r="1048563" ht="12.75" customHeight="1"/>
    <row r="1048564" ht="12.75" customHeight="1"/>
    <row r="1048565" ht="12.75" customHeight="1"/>
    <row r="1048566" ht="12.75" customHeight="1"/>
    <row r="1048567" ht="12.75" customHeight="1"/>
    <row r="1048568" ht="12.75" customHeight="1"/>
  </sheetData>
  <mergeCells count="29">
    <mergeCell ref="B14:M14"/>
    <mergeCell ref="B15:M15"/>
    <mergeCell ref="B25:G25"/>
    <mergeCell ref="I25:M25"/>
    <mergeCell ref="B22:D22"/>
    <mergeCell ref="F22:H22"/>
    <mergeCell ref="B24:G24"/>
    <mergeCell ref="I24:M24"/>
    <mergeCell ref="H6:I6"/>
    <mergeCell ref="J6:K6"/>
    <mergeCell ref="A11:M11"/>
    <mergeCell ref="A12:M12"/>
    <mergeCell ref="A13:M13"/>
    <mergeCell ref="A20:L20"/>
    <mergeCell ref="A1:M1"/>
    <mergeCell ref="A2:M2"/>
    <mergeCell ref="A3:M3"/>
    <mergeCell ref="B4:E4"/>
    <mergeCell ref="F4:G4"/>
    <mergeCell ref="H4:I4"/>
    <mergeCell ref="J4:K4"/>
    <mergeCell ref="L4:M4"/>
    <mergeCell ref="B5:E5"/>
    <mergeCell ref="F5:G5"/>
    <mergeCell ref="H5:I5"/>
    <mergeCell ref="J5:K5"/>
    <mergeCell ref="L5:M5"/>
    <mergeCell ref="B6:E6"/>
    <mergeCell ref="F6:G6"/>
  </mergeCells>
  <printOptions horizontalCentered="1" verticalCentered="1"/>
  <pageMargins left="0.25" right="0.25" top="0.75" bottom="0.75" header="0.511811023622047" footer="0.511811023622047"/>
  <pageSetup paperSize="9" scale="55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220</TotalTime>
  <Application>LibreOffice/25.8.3.2$Linux_X86_64 LibreOffice_project/580$Build-2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режимн. изд.</vt:lpstr>
      <vt:lpstr>режим. изд.</vt:lpstr>
      <vt:lpstr>'режим. изд.'!Область_печати</vt:lpstr>
      <vt:lpstr>'режимн. изд.'!Область_печати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Алешина У.С.</dc:creator>
  <cp:lastModifiedBy>User</cp:lastModifiedBy>
  <cp:revision>27</cp:revision>
  <cp:lastPrinted>2026-07-29T09:52:31Z</cp:lastPrinted>
  <dcterms:created xsi:type="dcterms:W3CDTF">2006-09-28T05:33:49Z</dcterms:created>
  <dcterms:modified xsi:type="dcterms:W3CDTF">2026-07-29T09:54:45Z</dcterms:modified>
  <dc:language>ru-RU</dc:language>
</cp:coreProperties>
</file>