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цены'!$A$3:$P$20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1"/>
  <c r="M18"/>
  <c r="N18" s="1"/>
  <c r="O18" s="1"/>
  <c r="P18" s="1"/>
  <c r="K18"/>
  <c r="L18" s="1"/>
  <c r="J18"/>
  <c r="O17" l="1"/>
  <c r="P17" s="1"/>
  <c r="N17"/>
  <c r="M17"/>
  <c r="K17"/>
  <c r="L17" s="1"/>
  <c r="J17"/>
  <c r="N16" l="1"/>
  <c r="O16" s="1"/>
  <c r="P16" s="1"/>
  <c r="M16"/>
  <c r="K16"/>
  <c r="L16" s="1"/>
  <c r="J16"/>
  <c r="M19" l="1"/>
  <c r="N19" s="1"/>
  <c r="O19" s="1"/>
  <c r="P19" s="1"/>
  <c r="K19"/>
  <c r="L19" s="1"/>
  <c r="J19"/>
  <c r="M15"/>
  <c r="N15" s="1"/>
  <c r="O15" s="1"/>
  <c r="P15" s="1"/>
  <c r="K15"/>
  <c r="J15"/>
  <c r="M14"/>
  <c r="N14" s="1"/>
  <c r="O14" s="1"/>
  <c r="P14" s="1"/>
  <c r="K14"/>
  <c r="J14"/>
  <c r="L14" l="1"/>
  <c r="L15"/>
  <c r="M13"/>
  <c r="N13" s="1"/>
  <c r="O13" s="1"/>
  <c r="P13" s="1"/>
  <c r="K13"/>
  <c r="J13"/>
  <c r="L13" l="1"/>
  <c r="M11"/>
  <c r="N11" s="1"/>
  <c r="O11" s="1"/>
  <c r="P11" s="1"/>
  <c r="K11"/>
  <c r="J11"/>
  <c r="M10"/>
  <c r="N10" s="1"/>
  <c r="O10" s="1"/>
  <c r="P10" s="1"/>
  <c r="K10"/>
  <c r="J10"/>
  <c r="L11" l="1"/>
  <c r="L10"/>
  <c r="M12" l="1"/>
  <c r="N12" s="1"/>
  <c r="O12" s="1"/>
  <c r="P12" s="1"/>
  <c r="K12"/>
  <c r="J12"/>
  <c r="L12" l="1"/>
  <c r="M8" l="1"/>
  <c r="N8" s="1"/>
  <c r="O8" s="1"/>
  <c r="P8" s="1"/>
  <c r="K8"/>
  <c r="J8"/>
  <c r="M9"/>
  <c r="N9" s="1"/>
  <c r="O9" s="1"/>
  <c r="P9" s="1"/>
  <c r="K9"/>
  <c r="J9"/>
  <c r="M7"/>
  <c r="N7" s="1"/>
  <c r="O7" s="1"/>
  <c r="P7" s="1"/>
  <c r="K7"/>
  <c r="J7"/>
  <c r="M6"/>
  <c r="N6" s="1"/>
  <c r="O6" s="1"/>
  <c r="P6" s="1"/>
  <c r="K6"/>
  <c r="J6"/>
  <c r="L7" l="1"/>
  <c r="L9"/>
  <c r="L8"/>
  <c r="L6"/>
</calcChain>
</file>

<file path=xl/sharedStrings.xml><?xml version="1.0" encoding="utf-8"?>
<sst xmlns="http://schemas.openxmlformats.org/spreadsheetml/2006/main" count="52" uniqueCount="40">
  <si>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</si>
  <si>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</si>
  <si>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</si>
  <si>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</si>
  <si>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</si>
  <si>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</si>
  <si>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</si>
  <si>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</si>
  <si>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</si>
  <si>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</si>
  <si>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</si>
  <si>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</si>
  <si>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</si>
  <si>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</si>
  <si>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</si>
  <si>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</si>
  <si>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</si>
  <si>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</si>
  <si>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</si>
  <si>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</si>
  <si>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</si>
  <si>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</si>
  <si>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</si>
  <si>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</si>
  <si>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</si>
  <si>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</si>
  <si>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Нить для прошивки документов</t>
  </si>
  <si>
    <t>Скобы № 10</t>
  </si>
  <si>
    <t>уп</t>
  </si>
  <si>
    <t>Скрепки 28мм</t>
  </si>
  <si>
    <t>Скобы № 24/6</t>
  </si>
  <si>
    <t>Клей-карандаш</t>
  </si>
  <si>
    <t>Скрепки 50мм</t>
  </si>
  <si>
    <t>Блок для записей</t>
  </si>
  <si>
    <t>Папка -вкладыш с перфорацией</t>
  </si>
  <si>
    <t>Степлер № 10</t>
  </si>
  <si>
    <t>Степлер № 24/6</t>
  </si>
  <si>
    <t>Скоросшиватель пластиковый</t>
  </si>
  <si>
    <t>Скотч</t>
  </si>
  <si>
    <t>Корректирующая жидкость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</si>
</sst>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1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 applyProtection="1">
      <alignment horizontal="center" vertical="center" wrapText="1"/>
    </xf>
    <xf numFmtId="2" fontId="11" fillId="2" borderId="8" xfId="1" applyNumberFormat="1" applyFont="1" applyFill="1" applyBorder="1" applyAlignment="1" applyProtection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topLeftCell="A6" zoomScale="87" zoomScaleNormal="87" workbookViewId="0">
      <selection activeCell="C21" sqref="C21:M21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50"/>
      <c r="L1" s="50"/>
      <c r="M1" s="50"/>
      <c r="N1" s="50"/>
      <c r="O1" s="50"/>
      <c r="P1" s="50"/>
    </row>
    <row r="2" spans="1:16" ht="30" customHeight="1">
      <c r="M2" s="21"/>
      <c r="N2" s="21"/>
      <c r="O2" s="21"/>
      <c r="P2" s="21"/>
    </row>
    <row r="3" spans="1:16" ht="39.75" customHeight="1">
      <c r="A3" s="51" t="s">
        <v>23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25.5" customHeight="1">
      <c r="A4" s="48" t="s">
        <v>0</v>
      </c>
      <c r="B4" s="52" t="s">
        <v>21</v>
      </c>
      <c r="C4" s="52" t="s">
        <v>1</v>
      </c>
      <c r="D4" s="54" t="s">
        <v>2</v>
      </c>
      <c r="E4" s="54" t="s">
        <v>16</v>
      </c>
      <c r="F4" s="58" t="s">
        <v>3</v>
      </c>
      <c r="G4" s="59"/>
      <c r="H4" s="59"/>
      <c r="I4" s="56" t="s">
        <v>6</v>
      </c>
      <c r="J4" s="45" t="s">
        <v>4</v>
      </c>
      <c r="K4" s="46"/>
      <c r="L4" s="47"/>
      <c r="M4" s="58" t="s">
        <v>5</v>
      </c>
      <c r="N4" s="59"/>
      <c r="O4" s="59"/>
      <c r="P4" s="60"/>
    </row>
    <row r="5" spans="1:16" ht="148.5" customHeight="1">
      <c r="A5" s="49"/>
      <c r="B5" s="53"/>
      <c r="C5" s="53"/>
      <c r="D5" s="55"/>
      <c r="E5" s="55"/>
      <c r="F5" s="22" t="s">
        <v>19</v>
      </c>
      <c r="G5" s="22" t="s">
        <v>18</v>
      </c>
      <c r="H5" s="22" t="s">
        <v>20</v>
      </c>
      <c r="I5" s="57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34" customFormat="1" ht="35.25" customHeight="1">
      <c r="A6" s="26">
        <v>1</v>
      </c>
      <c r="B6" s="27"/>
      <c r="C6" s="25" t="s">
        <v>25</v>
      </c>
      <c r="D6" s="27" t="s">
        <v>24</v>
      </c>
      <c r="E6" s="26">
        <v>30</v>
      </c>
      <c r="F6" s="28">
        <v>42.37</v>
      </c>
      <c r="G6" s="29">
        <v>34.85</v>
      </c>
      <c r="H6" s="29">
        <v>34.75</v>
      </c>
      <c r="I6" s="30">
        <v>3</v>
      </c>
      <c r="J6" s="31">
        <f t="shared" ref="J6:J11" si="0">AVERAGE(F6:H6)</f>
        <v>37.323333333333331</v>
      </c>
      <c r="K6" s="31">
        <f t="shared" ref="K6:K11" si="1">STDEV(F6:H6)</f>
        <v>4.3708275341557146</v>
      </c>
      <c r="L6" s="32">
        <f t="shared" ref="L6:L11" si="2">K6/J6</f>
        <v>0.1171071054967147</v>
      </c>
      <c r="M6" s="31">
        <f t="shared" ref="M6:M7" si="3">((E6/I6)*(SUM(F6:H6)))</f>
        <v>1119.7</v>
      </c>
      <c r="N6" s="31">
        <f t="shared" ref="N6:N11" si="4">M6/E6</f>
        <v>37.323333333333338</v>
      </c>
      <c r="O6" s="31">
        <f t="shared" ref="O6:O11" si="5">ROUND(N6,2)</f>
        <v>37.32</v>
      </c>
      <c r="P6" s="33">
        <f>E6*O6</f>
        <v>1119.5999999999999</v>
      </c>
    </row>
    <row r="7" spans="1:16" s="34" customFormat="1" ht="35.25" customHeight="1">
      <c r="A7" s="26">
        <v>2</v>
      </c>
      <c r="B7" s="27"/>
      <c r="C7" s="25" t="s">
        <v>26</v>
      </c>
      <c r="D7" s="27" t="s">
        <v>24</v>
      </c>
      <c r="E7" s="26">
        <v>10</v>
      </c>
      <c r="F7" s="28">
        <v>321.06</v>
      </c>
      <c r="G7" s="29">
        <v>275</v>
      </c>
      <c r="H7" s="29">
        <v>268.19</v>
      </c>
      <c r="I7" s="30">
        <v>3</v>
      </c>
      <c r="J7" s="31">
        <f t="shared" si="0"/>
        <v>288.08333333333331</v>
      </c>
      <c r="K7" s="31">
        <f t="shared" si="1"/>
        <v>28.760901121719623</v>
      </c>
      <c r="L7" s="32">
        <f t="shared" si="2"/>
        <v>9.9835352461855806E-2</v>
      </c>
      <c r="M7" s="31">
        <f t="shared" si="3"/>
        <v>2880.8333333333335</v>
      </c>
      <c r="N7" s="31">
        <f t="shared" si="4"/>
        <v>288.08333333333337</v>
      </c>
      <c r="O7" s="31">
        <f t="shared" si="5"/>
        <v>288.08</v>
      </c>
      <c r="P7" s="33">
        <f t="shared" ref="P7:P8" si="6">E7*O7</f>
        <v>2880.7999999999997</v>
      </c>
    </row>
    <row r="8" spans="1:16" s="34" customFormat="1" ht="35.25" customHeight="1">
      <c r="A8" s="26">
        <v>3</v>
      </c>
      <c r="B8" s="27"/>
      <c r="C8" s="25" t="s">
        <v>27</v>
      </c>
      <c r="D8" s="27" t="s">
        <v>28</v>
      </c>
      <c r="E8" s="26">
        <v>10</v>
      </c>
      <c r="F8" s="28">
        <v>11.12</v>
      </c>
      <c r="G8" s="29">
        <v>14.79</v>
      </c>
      <c r="H8" s="29">
        <v>11.05</v>
      </c>
      <c r="I8" s="30">
        <v>3</v>
      </c>
      <c r="J8" s="31">
        <f t="shared" ref="J8" si="7">AVERAGE(F8:H8)</f>
        <v>12.319999999999999</v>
      </c>
      <c r="K8" s="31">
        <f t="shared" ref="K8" si="8">STDEV(F8:H8)</f>
        <v>2.1393690658696669</v>
      </c>
      <c r="L8" s="32">
        <f t="shared" ref="L8" si="9">K8/J8</f>
        <v>0.17365008651539507</v>
      </c>
      <c r="M8" s="31">
        <f t="shared" ref="M8" si="10">((E8/I8)*(SUM(F8:H8)))</f>
        <v>123.19999999999999</v>
      </c>
      <c r="N8" s="31">
        <f t="shared" ref="N8" si="11">M8/E8</f>
        <v>12.319999999999999</v>
      </c>
      <c r="O8" s="31">
        <f t="shared" ref="O8" si="12">ROUND(N8,2)</f>
        <v>12.32</v>
      </c>
      <c r="P8" s="33">
        <f t="shared" si="6"/>
        <v>123.2</v>
      </c>
    </row>
    <row r="9" spans="1:16" s="34" customFormat="1" ht="35.25" customHeight="1">
      <c r="A9" s="26">
        <v>4</v>
      </c>
      <c r="B9" s="27"/>
      <c r="C9" s="25" t="s">
        <v>30</v>
      </c>
      <c r="D9" s="27" t="s">
        <v>28</v>
      </c>
      <c r="E9" s="26">
        <v>10</v>
      </c>
      <c r="F9" s="28">
        <v>18.059999999999999</v>
      </c>
      <c r="G9" s="29">
        <v>22.1</v>
      </c>
      <c r="H9" s="29">
        <v>28.41</v>
      </c>
      <c r="I9" s="30">
        <v>3</v>
      </c>
      <c r="J9" s="31">
        <f t="shared" si="0"/>
        <v>22.856666666666666</v>
      </c>
      <c r="K9" s="31">
        <f t="shared" si="1"/>
        <v>5.216323737397202</v>
      </c>
      <c r="L9" s="32">
        <f t="shared" si="2"/>
        <v>0.22821891807192077</v>
      </c>
      <c r="M9" s="31">
        <f t="shared" ref="M9:M11" si="13">((E9/I9)*(SUM(F9:H9)))</f>
        <v>228.56666666666666</v>
      </c>
      <c r="N9" s="31">
        <f t="shared" si="4"/>
        <v>22.856666666666666</v>
      </c>
      <c r="O9" s="31">
        <f t="shared" si="5"/>
        <v>22.86</v>
      </c>
      <c r="P9" s="33">
        <f t="shared" ref="P9:P11" si="14">E9*O9</f>
        <v>228.6</v>
      </c>
    </row>
    <row r="10" spans="1:16" s="34" customFormat="1" ht="35.25" customHeight="1">
      <c r="A10" s="26">
        <v>5</v>
      </c>
      <c r="B10" s="27"/>
      <c r="C10" s="25" t="s">
        <v>29</v>
      </c>
      <c r="D10" s="27" t="s">
        <v>28</v>
      </c>
      <c r="E10" s="26">
        <v>20</v>
      </c>
      <c r="F10" s="28">
        <v>63.7</v>
      </c>
      <c r="G10" s="29">
        <v>45</v>
      </c>
      <c r="H10" s="29">
        <v>63.7</v>
      </c>
      <c r="I10" s="30">
        <v>3</v>
      </c>
      <c r="J10" s="31">
        <f t="shared" si="0"/>
        <v>57.466666666666669</v>
      </c>
      <c r="K10" s="31">
        <f t="shared" si="1"/>
        <v>10.796450033846011</v>
      </c>
      <c r="L10" s="32">
        <f t="shared" si="2"/>
        <v>0.18787326044975655</v>
      </c>
      <c r="M10" s="31">
        <f t="shared" si="13"/>
        <v>1149.3333333333335</v>
      </c>
      <c r="N10" s="31">
        <f t="shared" si="4"/>
        <v>57.466666666666676</v>
      </c>
      <c r="O10" s="31">
        <f t="shared" si="5"/>
        <v>57.47</v>
      </c>
      <c r="P10" s="33">
        <f t="shared" si="14"/>
        <v>1149.4000000000001</v>
      </c>
    </row>
    <row r="11" spans="1:16" s="34" customFormat="1" ht="35.25" customHeight="1">
      <c r="A11" s="26">
        <v>6</v>
      </c>
      <c r="B11" s="27"/>
      <c r="C11" s="25" t="s">
        <v>32</v>
      </c>
      <c r="D11" s="27" t="s">
        <v>28</v>
      </c>
      <c r="E11" s="26">
        <v>20</v>
      </c>
      <c r="F11" s="28">
        <v>95.27</v>
      </c>
      <c r="G11" s="29">
        <v>97.58</v>
      </c>
      <c r="H11" s="29">
        <v>97.58</v>
      </c>
      <c r="I11" s="30">
        <v>3</v>
      </c>
      <c r="J11" s="31">
        <f t="shared" si="0"/>
        <v>96.81</v>
      </c>
      <c r="K11" s="31">
        <f t="shared" si="1"/>
        <v>1.3336791218276363</v>
      </c>
      <c r="L11" s="32">
        <f t="shared" si="2"/>
        <v>1.3776253711678919E-2</v>
      </c>
      <c r="M11" s="31">
        <f t="shared" si="13"/>
        <v>1936.2</v>
      </c>
      <c r="N11" s="31">
        <f t="shared" si="4"/>
        <v>96.81</v>
      </c>
      <c r="O11" s="31">
        <f t="shared" si="5"/>
        <v>96.81</v>
      </c>
      <c r="P11" s="33">
        <f t="shared" si="14"/>
        <v>1936.2</v>
      </c>
    </row>
    <row r="12" spans="1:16" s="34" customFormat="1" ht="35.25" customHeight="1">
      <c r="A12" s="26">
        <v>7</v>
      </c>
      <c r="B12" s="27"/>
      <c r="C12" s="25" t="s">
        <v>31</v>
      </c>
      <c r="D12" s="27" t="s">
        <v>24</v>
      </c>
      <c r="E12" s="26">
        <v>15</v>
      </c>
      <c r="F12" s="28">
        <v>36.549999999999997</v>
      </c>
      <c r="G12" s="29">
        <v>44.64</v>
      </c>
      <c r="H12" s="29">
        <v>49</v>
      </c>
      <c r="I12" s="30">
        <v>3</v>
      </c>
      <c r="J12" s="31">
        <f t="shared" ref="J12" si="15">AVERAGE(F12:H12)</f>
        <v>43.396666666666668</v>
      </c>
      <c r="K12" s="31">
        <f t="shared" ref="K12" si="16">STDEV(F12:H12)</f>
        <v>6.3174388270353328</v>
      </c>
      <c r="L12" s="32">
        <f t="shared" ref="L12" si="17">K12/J12</f>
        <v>0.14557428743456485</v>
      </c>
      <c r="M12" s="31">
        <f t="shared" ref="M12:M19" si="18">((E12/I12)*(SUM(F12:H12)))</f>
        <v>650.95000000000005</v>
      </c>
      <c r="N12" s="31">
        <f t="shared" ref="N12" si="19">M12/E12</f>
        <v>43.396666666666668</v>
      </c>
      <c r="O12" s="31">
        <f t="shared" ref="O12" si="20">ROUND(N12,2)</f>
        <v>43.4</v>
      </c>
      <c r="P12" s="33">
        <f t="shared" ref="P12" si="21">E12*O12</f>
        <v>651</v>
      </c>
    </row>
    <row r="13" spans="1:16" s="42" customFormat="1" ht="35.25" customHeight="1">
      <c r="A13" s="26">
        <v>8</v>
      </c>
      <c r="B13" s="35"/>
      <c r="C13" s="25" t="s">
        <v>33</v>
      </c>
      <c r="D13" s="27" t="s">
        <v>24</v>
      </c>
      <c r="E13" s="26">
        <v>5</v>
      </c>
      <c r="F13" s="36">
        <v>180.31</v>
      </c>
      <c r="G13" s="37">
        <v>180</v>
      </c>
      <c r="H13" s="37">
        <v>188.49</v>
      </c>
      <c r="I13" s="38">
        <v>3</v>
      </c>
      <c r="J13" s="39">
        <f t="shared" ref="J13:J19" si="22">AVERAGE(F13:H13)</f>
        <v>182.93333333333331</v>
      </c>
      <c r="K13" s="39">
        <f t="shared" ref="K13:K19" si="23">STDEV(F13:H13)</f>
        <v>4.8147100985776827</v>
      </c>
      <c r="L13" s="40">
        <f t="shared" ref="L13:L19" si="24">K13/J13</f>
        <v>2.6319479401845938E-2</v>
      </c>
      <c r="M13" s="39">
        <f t="shared" si="18"/>
        <v>914.66666666666663</v>
      </c>
      <c r="N13" s="39">
        <f t="shared" ref="N13:N19" si="25">M13/E13</f>
        <v>182.93333333333334</v>
      </c>
      <c r="O13" s="39">
        <f t="shared" ref="O13:O19" si="26">ROUND(N13,2)</f>
        <v>182.93</v>
      </c>
      <c r="P13" s="41">
        <f t="shared" ref="P13:P19" si="27">E13*O13</f>
        <v>914.65000000000009</v>
      </c>
    </row>
    <row r="14" spans="1:16" s="34" customFormat="1" ht="35.25" customHeight="1">
      <c r="A14" s="26">
        <v>9</v>
      </c>
      <c r="B14" s="27"/>
      <c r="C14" s="25" t="s">
        <v>34</v>
      </c>
      <c r="D14" s="27" t="s">
        <v>24</v>
      </c>
      <c r="E14" s="26">
        <v>500</v>
      </c>
      <c r="F14" s="28">
        <v>4.46</v>
      </c>
      <c r="G14" s="29">
        <v>5.23</v>
      </c>
      <c r="H14" s="29">
        <v>5</v>
      </c>
      <c r="I14" s="30">
        <v>3</v>
      </c>
      <c r="J14" s="31">
        <f t="shared" si="22"/>
        <v>4.8966666666666674</v>
      </c>
      <c r="K14" s="31">
        <f t="shared" si="23"/>
        <v>0.39526362510776625</v>
      </c>
      <c r="L14" s="32">
        <f t="shared" si="24"/>
        <v>8.0720958156793643E-2</v>
      </c>
      <c r="M14" s="31">
        <f t="shared" si="18"/>
        <v>2448.3333333333335</v>
      </c>
      <c r="N14" s="31">
        <f t="shared" si="25"/>
        <v>4.8966666666666674</v>
      </c>
      <c r="O14" s="31">
        <f t="shared" si="26"/>
        <v>4.9000000000000004</v>
      </c>
      <c r="P14" s="33">
        <f t="shared" si="27"/>
        <v>2450</v>
      </c>
    </row>
    <row r="15" spans="1:16" s="34" customFormat="1" ht="35.25" customHeight="1">
      <c r="A15" s="26">
        <v>10</v>
      </c>
      <c r="B15" s="27"/>
      <c r="C15" s="25" t="s">
        <v>35</v>
      </c>
      <c r="D15" s="27" t="s">
        <v>24</v>
      </c>
      <c r="E15" s="26">
        <v>7</v>
      </c>
      <c r="F15" s="28">
        <v>60.35</v>
      </c>
      <c r="G15" s="29">
        <v>74.25</v>
      </c>
      <c r="H15" s="29">
        <v>69.91</v>
      </c>
      <c r="I15" s="30">
        <v>3</v>
      </c>
      <c r="J15" s="31">
        <f t="shared" si="22"/>
        <v>68.17</v>
      </c>
      <c r="K15" s="31">
        <f t="shared" si="23"/>
        <v>7.1114836707961171</v>
      </c>
      <c r="L15" s="32">
        <f t="shared" si="24"/>
        <v>0.10431984261106229</v>
      </c>
      <c r="M15" s="31">
        <f t="shared" si="18"/>
        <v>477.19</v>
      </c>
      <c r="N15" s="31">
        <f t="shared" si="25"/>
        <v>68.17</v>
      </c>
      <c r="O15" s="31">
        <f t="shared" si="26"/>
        <v>68.17</v>
      </c>
      <c r="P15" s="33">
        <f t="shared" si="27"/>
        <v>477.19</v>
      </c>
    </row>
    <row r="16" spans="1:16" s="34" customFormat="1" ht="35.25" customHeight="1">
      <c r="A16" s="26">
        <v>11</v>
      </c>
      <c r="B16" s="27"/>
      <c r="C16" s="25" t="s">
        <v>37</v>
      </c>
      <c r="D16" s="27" t="s">
        <v>24</v>
      </c>
      <c r="E16" s="26">
        <v>50</v>
      </c>
      <c r="F16" s="28">
        <v>25.1</v>
      </c>
      <c r="G16" s="29">
        <v>23.96</v>
      </c>
      <c r="H16" s="29">
        <v>28.04</v>
      </c>
      <c r="I16" s="30">
        <v>3</v>
      </c>
      <c r="J16" s="31">
        <f t="shared" si="22"/>
        <v>25.7</v>
      </c>
      <c r="K16" s="31">
        <f t="shared" si="23"/>
        <v>2.1051365751419149</v>
      </c>
      <c r="L16" s="32">
        <f t="shared" si="24"/>
        <v>8.1911928993848832E-2</v>
      </c>
      <c r="M16" s="31">
        <f t="shared" si="18"/>
        <v>1285</v>
      </c>
      <c r="N16" s="31">
        <f t="shared" si="25"/>
        <v>25.7</v>
      </c>
      <c r="O16" s="31">
        <f t="shared" si="26"/>
        <v>25.7</v>
      </c>
      <c r="P16" s="33">
        <f t="shared" si="27"/>
        <v>1285</v>
      </c>
    </row>
    <row r="17" spans="1:16" s="42" customFormat="1" ht="35.25" customHeight="1">
      <c r="A17" s="26">
        <v>12</v>
      </c>
      <c r="B17" s="35"/>
      <c r="C17" s="25" t="s">
        <v>38</v>
      </c>
      <c r="D17" s="27" t="s">
        <v>24</v>
      </c>
      <c r="E17" s="26">
        <v>5</v>
      </c>
      <c r="F17" s="36">
        <v>44.8</v>
      </c>
      <c r="G17" s="37">
        <v>64.849999999999994</v>
      </c>
      <c r="H17" s="37">
        <v>57.65</v>
      </c>
      <c r="I17" s="38">
        <v>3</v>
      </c>
      <c r="J17" s="39">
        <f t="shared" si="22"/>
        <v>55.766666666666659</v>
      </c>
      <c r="K17" s="39">
        <f t="shared" si="23"/>
        <v>10.15681216392891</v>
      </c>
      <c r="L17" s="40">
        <f t="shared" si="24"/>
        <v>0.18213052296345927</v>
      </c>
      <c r="M17" s="39">
        <f t="shared" si="18"/>
        <v>278.83333333333331</v>
      </c>
      <c r="N17" s="39">
        <f t="shared" si="25"/>
        <v>55.766666666666666</v>
      </c>
      <c r="O17" s="39">
        <f t="shared" si="26"/>
        <v>55.77</v>
      </c>
      <c r="P17" s="41">
        <f t="shared" si="27"/>
        <v>278.85000000000002</v>
      </c>
    </row>
    <row r="18" spans="1:16" s="42" customFormat="1" ht="35.25" customHeight="1">
      <c r="A18" s="26">
        <v>13</v>
      </c>
      <c r="B18" s="35"/>
      <c r="C18" s="25" t="s">
        <v>39</v>
      </c>
      <c r="D18" s="27" t="s">
        <v>24</v>
      </c>
      <c r="E18" s="26">
        <v>10</v>
      </c>
      <c r="F18" s="36">
        <v>72</v>
      </c>
      <c r="G18" s="37">
        <v>71.930000000000007</v>
      </c>
      <c r="H18" s="37">
        <v>66.02</v>
      </c>
      <c r="I18" s="38">
        <v>3</v>
      </c>
      <c r="J18" s="39">
        <f t="shared" si="22"/>
        <v>69.983333333333334</v>
      </c>
      <c r="K18" s="39">
        <f t="shared" si="23"/>
        <v>3.4325257949992407</v>
      </c>
      <c r="L18" s="40">
        <f t="shared" si="24"/>
        <v>4.9047760823994868E-2</v>
      </c>
      <c r="M18" s="39">
        <f t="shared" si="18"/>
        <v>699.83333333333337</v>
      </c>
      <c r="N18" s="39">
        <f t="shared" si="25"/>
        <v>69.983333333333334</v>
      </c>
      <c r="O18" s="39">
        <f t="shared" si="26"/>
        <v>69.98</v>
      </c>
      <c r="P18" s="41">
        <f t="shared" si="27"/>
        <v>699.80000000000007</v>
      </c>
    </row>
    <row r="19" spans="1:16" s="34" customFormat="1" ht="35.25" customHeight="1">
      <c r="A19" s="26">
        <v>14</v>
      </c>
      <c r="B19" s="27"/>
      <c r="C19" s="25" t="s">
        <v>36</v>
      </c>
      <c r="D19" s="27" t="s">
        <v>24</v>
      </c>
      <c r="E19" s="26">
        <v>7</v>
      </c>
      <c r="F19" s="28">
        <v>97.98</v>
      </c>
      <c r="G19" s="29">
        <v>107.26</v>
      </c>
      <c r="H19" s="29">
        <v>105</v>
      </c>
      <c r="I19" s="30">
        <v>3</v>
      </c>
      <c r="J19" s="31">
        <f t="shared" si="22"/>
        <v>103.41333333333334</v>
      </c>
      <c r="K19" s="31">
        <f t="shared" si="23"/>
        <v>4.839187259585402</v>
      </c>
      <c r="L19" s="32">
        <f t="shared" si="24"/>
        <v>4.6794616357517423E-2</v>
      </c>
      <c r="M19" s="31">
        <f t="shared" si="18"/>
        <v>723.89333333333343</v>
      </c>
      <c r="N19" s="31">
        <f t="shared" si="25"/>
        <v>103.41333333333334</v>
      </c>
      <c r="O19" s="31">
        <f t="shared" si="26"/>
        <v>103.41</v>
      </c>
      <c r="P19" s="33">
        <f t="shared" si="27"/>
        <v>723.87</v>
      </c>
    </row>
    <row r="20" spans="1:16" ht="25.5" customHeight="1">
      <c r="A20" s="44" t="s">
        <v>14</v>
      </c>
      <c r="B20" s="44"/>
      <c r="C20" s="44"/>
      <c r="D20" s="44"/>
      <c r="E20" s="44"/>
      <c r="F20" s="44"/>
      <c r="G20" s="44"/>
      <c r="H20" s="44"/>
      <c r="I20" s="44"/>
      <c r="J20" s="7">
        <f>P6+P7+P8+P9+P10+P11+P12+P13+P14+P15+P16+P17+P18+P19</f>
        <v>14918.160000000002</v>
      </c>
      <c r="K20" s="19" t="s">
        <v>10</v>
      </c>
      <c r="L20" s="19"/>
      <c r="M20" s="19"/>
      <c r="N20" s="19"/>
      <c r="O20" s="19"/>
      <c r="P20" s="10"/>
    </row>
    <row r="21" spans="1:16" ht="102" customHeight="1">
      <c r="A21" s="19"/>
      <c r="B21" s="23"/>
      <c r="C21" s="43" t="s">
        <v>22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18"/>
      <c r="O21" s="18"/>
      <c r="P21" s="20"/>
    </row>
    <row r="22" spans="1:16" ht="25.5" customHeight="1">
      <c r="A22" s="9"/>
      <c r="B22" s="9"/>
      <c r="C22" s="9"/>
      <c r="D22" s="9"/>
      <c r="F22" s="13"/>
      <c r="G22" s="13"/>
      <c r="H22" s="3"/>
      <c r="I22" s="9"/>
    </row>
    <row r="23" spans="1:16" ht="25.5" customHeight="1">
      <c r="A23" s="1"/>
      <c r="B23" s="23"/>
      <c r="C23" s="24"/>
      <c r="D23" s="2"/>
      <c r="E23" s="2"/>
      <c r="F23" s="6"/>
      <c r="G23" s="6"/>
      <c r="H23" s="11"/>
      <c r="I23" s="2"/>
      <c r="J23" s="2"/>
      <c r="K23" s="1"/>
      <c r="L23" s="1"/>
      <c r="M23" s="2"/>
      <c r="N23" s="2"/>
      <c r="O23" s="2"/>
    </row>
    <row r="24" spans="1:16" ht="25.5" customHeight="1">
      <c r="A24" s="8"/>
      <c r="B24" s="8"/>
      <c r="C24" s="8"/>
      <c r="D24" s="8"/>
      <c r="E24" s="2"/>
      <c r="F24" s="14"/>
      <c r="G24" s="14"/>
      <c r="H24" s="4"/>
      <c r="I24" s="8"/>
      <c r="J24" s="8"/>
      <c r="K24" s="8"/>
      <c r="L24" s="8" t="s">
        <v>11</v>
      </c>
      <c r="M24" s="8"/>
      <c r="N24" s="8"/>
      <c r="O24" s="8"/>
    </row>
  </sheetData>
  <mergeCells count="13">
    <mergeCell ref="C21:M21"/>
    <mergeCell ref="A20:I20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2026-07-22T08:29:28Z</cp:lastPrinted>
  <dcterms:created xsi:type="dcterms:W3CDTF">2014-01-15T18:15:09Z</dcterms:created>
  <dcterms:modified xsi:type="dcterms:W3CDTF">2026-07-22T08:30:01Z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