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купки\бумага — 10.280\"/>
    </mc:Choice>
  </mc:AlternateContent>
  <bookViews>
    <workbookView xWindow="0" yWindow="0" windowWidth="28800" windowHeight="12180" activeTab="1"/>
  </bookViews>
  <sheets>
    <sheet name="НЦМК" sheetId="21" r:id="rId1"/>
    <sheet name="план-график" sheetId="22" r:id="rId2"/>
  </sheets>
  <definedNames>
    <definedName name="_xlnm.Print_Area" localSheetId="0">НЦМК!$A$1:$M$14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2" l="1"/>
  <c r="Q5" i="21" l="1"/>
  <c r="Q6" i="21" s="1"/>
  <c r="P5" i="21"/>
  <c r="P6" i="21" s="1"/>
  <c r="O5" i="21"/>
  <c r="O6" i="21" s="1"/>
  <c r="M5" i="21"/>
  <c r="M6" i="21" s="1"/>
  <c r="H5" i="21"/>
  <c r="K5" i="21" s="1"/>
  <c r="K6" i="21" s="1"/>
  <c r="I5" i="21" l="1"/>
  <c r="J5" i="21" s="1"/>
</calcChain>
</file>

<file path=xl/sharedStrings.xml><?xml version="1.0" encoding="utf-8"?>
<sst xmlns="http://schemas.openxmlformats.org/spreadsheetml/2006/main" count="70" uniqueCount="66">
  <si>
    <t xml:space="preserve">Анализ рынка цен
 Изучив рынок мы пришли к выводу о формировании начальной цены за единицу товара на следующие виды закупаемого материала на следующих составляющих данную начальную цену:
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</si>
  <si>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</si>
  <si>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</si>
  <si>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</si>
  <si>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</si>
  <si>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</si>
  <si>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</si>
  <si>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</si>
  <si>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  №1 
</t>
  </si>
  <si>
    <t xml:space="preserve">Коммерческое предложение  №2 
</t>
  </si>
  <si>
    <t xml:space="preserve">Коммерческое предложение  №3 
</t>
  </si>
  <si>
    <t xml:space="preserve">Средняя арифметическая цена за единицу     &lt;ц&gt; </t>
  </si>
  <si>
    <t>Среднее квадратичное отклонение</t>
  </si>
  <si>
    <t>Предлагаемая минимальная цена за единицу изм. (руб.)</t>
  </si>
  <si>
    <t>Начальная цена контракта, рублей</t>
  </si>
  <si>
    <t>Офисная бумага А4</t>
  </si>
  <si>
    <t>шт.</t>
  </si>
  <si>
    <t xml:space="preserve">В результате проведенного расчета Н(М)ЦК, ЦКЕП контракта составила, руб.: 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</si>
  <si>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</si>
  <si>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</si>
  <si>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Начальник УФИЦ-1 ИК-10</t>
  </si>
  <si>
    <t>Фахретдинов Э.А.</t>
  </si>
  <si>
    <t>План-график размещения заказов на поставку товаров, выполнение работ, оказание услуг
для обеспечения государственных и муниципальных нужд на  2026 год</t>
  </si>
  <si>
    <t>Наименование заказчика</t>
  </si>
  <si>
    <t xml:space="preserve"> ФКУ ИК-10 ГУФСИН  ПО СВЕРДЛОВСКОЙ ОБЛАСТИ</t>
  </si>
  <si>
    <t>Юр. адрес, телефон, электронная почта заказчика</t>
  </si>
  <si>
    <t>РФ, 620085, Свердловская обл, Екатеринбург г, Монтерская, 5 , +7 (343) 256-40-25 (225) , fguik-10@bk.ru</t>
  </si>
  <si>
    <t xml:space="preserve">ИНН
</t>
  </si>
  <si>
    <t>КПП</t>
  </si>
  <si>
    <t>ОКАТО</t>
  </si>
  <si>
    <t>КБК</t>
  </si>
  <si>
    <t>ОКВЭД 2</t>
  </si>
  <si>
    <t>ОКПД 2</t>
  </si>
  <si>
    <t>Условия контракта</t>
  </si>
  <si>
    <t>Способ размещения заказа</t>
  </si>
  <si>
    <t>Обоснование внесения изменений</t>
  </si>
  <si>
    <t>№ заказа (№ лота</t>
  </si>
  <si>
    <t xml:space="preserve">Наименование предмета контракта
</t>
  </si>
  <si>
    <t xml:space="preserve">Минимально необходимые требования, предъявляемые к предмету контракта
</t>
  </si>
  <si>
    <t xml:space="preserve">ед. измерения
</t>
  </si>
  <si>
    <t>Количество (объем)</t>
  </si>
  <si>
    <t>Ориентировочная начальная (максимальная) цена контракта ( рублей)</t>
  </si>
  <si>
    <t>условия фин. обеспечения исполнения контракта (включая размер аванса)</t>
  </si>
  <si>
    <t>график осуществления процедур закупки</t>
  </si>
  <si>
    <t xml:space="preserve">срок размещения заказа (месяц, год)
</t>
  </si>
  <si>
    <t>срок исполнения контракта (месяц, год)</t>
  </si>
  <si>
    <t>0305 4240690049 244</t>
  </si>
  <si>
    <t>Ед. поставщик</t>
  </si>
  <si>
    <t>Совокупный годовой объем закупок у единственного поставщика (подрядчика, исполнителя) в соответствии с пунктом 4 части 1 статьи 93 Федерального закона №44-ФЗ</t>
  </si>
  <si>
    <t>Совокупный годовой объем закупок у единственного поставщика (подрядчика, исполнителя) в соответствии с пунктом 5 части 1 статьи 93 Федерального закона №44-ФЗ</t>
  </si>
  <si>
    <t>Совокупный годовой объем закупок у субъектов малого предпринимательства, социально ориентированных некоммерческих организаций</t>
  </si>
  <si>
    <t>Совокупный годовой объем закупок, осуществляемых путем проведения запроса котировок</t>
  </si>
  <si>
    <t>Запрос котировок</t>
  </si>
  <si>
    <t>Совокупный объем закупок, планируемых в текущем году</t>
  </si>
  <si>
    <t>полковник внутренней службы</t>
  </si>
  <si>
    <t>Е.Б. Дога</t>
  </si>
  <si>
    <t>подполковник внутренней службы</t>
  </si>
  <si>
    <t>Л.В. Смагина</t>
  </si>
  <si>
    <t>майор внутренней службы</t>
  </si>
  <si>
    <t xml:space="preserve">17.12.14.110-00000001 </t>
  </si>
  <si>
    <t>Офисная бумага</t>
  </si>
  <si>
    <t xml:space="preserve">Э.А. Фахретдинов </t>
  </si>
  <si>
    <t>Главный бухгалтер бухгалтерии ФКУ ИК-10</t>
  </si>
  <si>
    <t>Начальник ФКУ ИК-10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</si>
  <si>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</si>
  <si>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НМЦК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</si>
</sst>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2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rgb="FF3F3F3F"/>
      <name val="Calibri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3F3F3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charset val="204"/>
      <scheme val="minor"/>
    </font>
    <font>
      <u/>
      <sz val="6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3F3F3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3" borderId="8" applyNumberFormat="0" applyAlignment="0" applyProtection="0"/>
    <xf numFmtId="0" fontId="5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164" fontId="2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2" fontId="2" fillId="2" borderId="0" xfId="0" applyNumberFormat="1" applyFont="1" applyFill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164" fontId="2" fillId="0" borderId="0" xfId="0" applyNumberFormat="1" applyFont="1"/>
    <xf numFmtId="0" fontId="9" fillId="0" borderId="12" xfId="0" applyFont="1" applyBorder="1"/>
    <xf numFmtId="0" fontId="9" fillId="0" borderId="11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0" xfId="0" applyFont="1" applyBorder="1"/>
    <xf numFmtId="0" fontId="9" fillId="0" borderId="20" xfId="0" applyFont="1" applyBorder="1"/>
    <xf numFmtId="0" fontId="9" fillId="0" borderId="9" xfId="0" applyFont="1" applyBorder="1"/>
    <xf numFmtId="0" fontId="9" fillId="0" borderId="24" xfId="0" applyFont="1" applyBorder="1"/>
    <xf numFmtId="0" fontId="10" fillId="0" borderId="3" xfId="0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49" fontId="12" fillId="2" borderId="29" xfId="2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65" fontId="12" fillId="0" borderId="3" xfId="1" applyNumberFormat="1" applyFont="1" applyFill="1" applyBorder="1" applyAlignment="1">
      <alignment horizontal="center" vertical="center" wrapText="1"/>
    </xf>
    <xf numFmtId="2" fontId="12" fillId="0" borderId="3" xfId="1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2" fillId="0" borderId="3" xfId="2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center" vertical="center" wrapText="1"/>
    </xf>
    <xf numFmtId="12" fontId="16" fillId="0" borderId="3" xfId="1" applyNumberFormat="1" applyFont="1" applyFill="1" applyBorder="1" applyAlignment="1">
      <alignment horizontal="center" vertical="center" wrapText="1"/>
    </xf>
    <xf numFmtId="12" fontId="12" fillId="0" borderId="3" xfId="1" applyNumberFormat="1" applyFont="1" applyFill="1" applyBorder="1" applyAlignment="1">
      <alignment horizontal="center" vertical="top" wrapText="1"/>
    </xf>
    <xf numFmtId="0" fontId="12" fillId="0" borderId="3" xfId="2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 wrapText="1"/>
    </xf>
    <xf numFmtId="4" fontId="12" fillId="0" borderId="3" xfId="2" applyNumberFormat="1" applyFont="1" applyFill="1" applyBorder="1" applyAlignment="1">
      <alignment horizontal="center" vertical="center" wrapText="1"/>
    </xf>
    <xf numFmtId="12" fontId="16" fillId="0" borderId="3" xfId="1" applyNumberFormat="1" applyFont="1" applyFill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/>
    <xf numFmtId="0" fontId="20" fillId="0" borderId="0" xfId="3" applyFont="1" applyAlignment="1">
      <alignment vertical="center"/>
    </xf>
    <xf numFmtId="0" fontId="1" fillId="0" borderId="0" xfId="0" applyFont="1"/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5" fillId="0" borderId="3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0" fillId="0" borderId="25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1" fillId="0" borderId="4" xfId="0" applyFont="1" applyFill="1" applyBorder="1" applyAlignment="1">
      <alignment horizontal="left" vertical="top" wrapText="1"/>
    </xf>
    <xf numFmtId="0" fontId="24" fillId="0" borderId="5" xfId="0" applyFont="1" applyBorder="1" applyAlignment="1"/>
    <xf numFmtId="0" fontId="24" fillId="0" borderId="0" xfId="0" applyFont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64" fontId="25" fillId="0" borderId="3" xfId="1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</cellXfs>
  <cellStyles count="4">
    <cellStyle name="Вывод" xfId="1" builtinId="21"/>
    <cellStyle name="Гиперссылка" xfId="3" builtinId="8"/>
    <cellStyle name="Обычный" xfId="0" builtinId="0"/>
    <cellStyle name="Плохой" xfId="2" builtinId="27"/>
  </cellStyles>
  <dxfs count="0"/>
  <tableStyles count="0" defaultTableStyle="TableStyleMedium9" defaultPivotStyle="PivotStyleLight16"/>
  <colors>
    <mruColors>
      <color rgb="FF3F3F3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951865</xdr:rowOff>
    </xdr:from>
    <xdr:to>
      <xdr:col>8</xdr:col>
      <xdr:colOff>0</xdr:colOff>
      <xdr:row>2</xdr:row>
      <xdr:rowOff>1303655</xdr:rowOff>
    </xdr:to>
    <xdr:pic>
      <xdr:nvPicPr>
        <xdr:cNvPr id="3515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056765"/>
          <a:ext cx="10191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304800</xdr:colOff>
      <xdr:row>2</xdr:row>
      <xdr:rowOff>1240155</xdr:rowOff>
    </xdr:from>
    <xdr:to>
      <xdr:col>8</xdr:col>
      <xdr:colOff>457200</xdr:colOff>
      <xdr:row>2</xdr:row>
      <xdr:rowOff>1471930</xdr:rowOff>
    </xdr:to>
    <xdr:pic>
      <xdr:nvPicPr>
        <xdr:cNvPr id="35154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19050</xdr:colOff>
      <xdr:row>2</xdr:row>
      <xdr:rowOff>951865</xdr:rowOff>
    </xdr:from>
    <xdr:to>
      <xdr:col>8</xdr:col>
      <xdr:colOff>0</xdr:colOff>
      <xdr:row>2</xdr:row>
      <xdr:rowOff>1303655</xdr:rowOff>
    </xdr:to>
    <xdr:pic>
      <xdr:nvPicPr>
        <xdr:cNvPr id="35155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056765"/>
          <a:ext cx="10191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304800</xdr:colOff>
      <xdr:row>2</xdr:row>
      <xdr:rowOff>1240155</xdr:rowOff>
    </xdr:from>
    <xdr:to>
      <xdr:col>8</xdr:col>
      <xdr:colOff>457200</xdr:colOff>
      <xdr:row>2</xdr:row>
      <xdr:rowOff>1471930</xdr:rowOff>
    </xdr:to>
    <xdr:pic>
      <xdr:nvPicPr>
        <xdr:cNvPr id="35156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18415</xdr:colOff>
      <xdr:row>2</xdr:row>
      <xdr:rowOff>951865</xdr:rowOff>
    </xdr:from>
    <xdr:to>
      <xdr:col>10</xdr:col>
      <xdr:colOff>0</xdr:colOff>
      <xdr:row>2</xdr:row>
      <xdr:rowOff>1303655</xdr:rowOff>
    </xdr:to>
    <xdr:pic>
      <xdr:nvPicPr>
        <xdr:cNvPr id="3515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715" y="2056765"/>
          <a:ext cx="93408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19050</xdr:colOff>
      <xdr:row>2</xdr:row>
      <xdr:rowOff>920115</xdr:rowOff>
    </xdr:from>
    <xdr:to>
      <xdr:col>8</xdr:col>
      <xdr:colOff>923925</xdr:colOff>
      <xdr:row>2</xdr:row>
      <xdr:rowOff>1360170</xdr:rowOff>
    </xdr:to>
    <xdr:pic>
      <xdr:nvPicPr>
        <xdr:cNvPr id="35158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0425" y="2025015"/>
          <a:ext cx="90487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19050</xdr:colOff>
      <xdr:row>2</xdr:row>
      <xdr:rowOff>1600200</xdr:rowOff>
    </xdr:from>
    <xdr:to>
      <xdr:col>10</xdr:col>
      <xdr:colOff>1390650</xdr:colOff>
      <xdr:row>2</xdr:row>
      <xdr:rowOff>1959610</xdr:rowOff>
    </xdr:to>
    <xdr:pic>
      <xdr:nvPicPr>
        <xdr:cNvPr id="35159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86850" y="2705100"/>
          <a:ext cx="137160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304165</xdr:colOff>
      <xdr:row>2</xdr:row>
      <xdr:rowOff>1240155</xdr:rowOff>
    </xdr:from>
    <xdr:to>
      <xdr:col>10</xdr:col>
      <xdr:colOff>456565</xdr:colOff>
      <xdr:row>2</xdr:row>
      <xdr:rowOff>1471930</xdr:rowOff>
    </xdr:to>
    <xdr:pic>
      <xdr:nvPicPr>
        <xdr:cNvPr id="35160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196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396875</xdr:colOff>
      <xdr:row>22</xdr:row>
      <xdr:rowOff>15875</xdr:rowOff>
    </xdr:from>
    <xdr:ext cx="184731" cy="264560"/>
    <xdr:sp macro="" textlink="">
      <xdr:nvSpPr>
        <xdr:cNvPr id="2" name="TextBox 1"/>
        <xdr:cNvSpPr txBox="1"/>
      </xdr:nvSpPr>
      <xdr:spPr>
        <a:xfrm>
          <a:off x="4000500" y="53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akupki44fz.ru/app/okpd2/17.12.14.110-00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4"/>
  <sheetViews>
    <sheetView view="pageBreakPreview" zoomScale="70" zoomScaleNormal="115" zoomScaleSheetLayoutView="70" workbookViewId="0">
      <selection activeCell="A8" sqref="A8:K8"/>
    </sheetView>
  </sheetViews>
  <sheetFormatPr defaultColWidth="9.140625" defaultRowHeight="12.75" x14ac:dyDescent="0.2"/>
  <cols>
    <col min="1" max="1" width="5" style="3" customWidth="1"/>
    <col min="2" max="2" width="11.7109375" style="3" customWidth="1"/>
    <col min="3" max="3" width="4.42578125" style="3" customWidth="1"/>
    <col min="4" max="4" width="4.42578125" style="4" customWidth="1"/>
    <col min="5" max="5" width="11" style="3" customWidth="1"/>
    <col min="6" max="6" width="11.140625" style="3" customWidth="1"/>
    <col min="7" max="7" width="11.42578125" style="3" customWidth="1"/>
    <col min="8" max="8" width="11.85546875" style="5" customWidth="1"/>
    <col min="9" max="9" width="10.85546875" style="3" customWidth="1"/>
    <col min="10" max="10" width="14.28515625" style="3" customWidth="1"/>
    <col min="11" max="11" width="20.85546875" style="3" customWidth="1"/>
    <col min="12" max="12" width="11.140625" style="3" customWidth="1"/>
    <col min="13" max="13" width="12.5703125" style="3" customWidth="1"/>
    <col min="14" max="14" width="8.140625" style="3" customWidth="1"/>
    <col min="15" max="15" width="9.85546875" style="3"/>
    <col min="16" max="16" width="11.42578125" style="3" customWidth="1"/>
    <col min="17" max="17" width="11" style="3" customWidth="1"/>
    <col min="18" max="16384" width="9.140625" style="3"/>
  </cols>
  <sheetData>
    <row r="1" spans="1:27" ht="48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3"/>
      <c r="M1" s="93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9" customHeight="1" x14ac:dyDescent="0.2">
      <c r="A2" s="94" t="s">
        <v>1</v>
      </c>
      <c r="B2" s="95" t="s">
        <v>2</v>
      </c>
      <c r="C2" s="95" t="s">
        <v>3</v>
      </c>
      <c r="D2" s="96" t="s">
        <v>4</v>
      </c>
      <c r="E2" s="97" t="s">
        <v>5</v>
      </c>
      <c r="F2" s="97"/>
      <c r="G2" s="97"/>
      <c r="H2" s="98" t="s">
        <v>6</v>
      </c>
      <c r="I2" s="98"/>
      <c r="J2" s="98"/>
      <c r="K2" s="99" t="s">
        <v>7</v>
      </c>
      <c r="L2" s="99"/>
      <c r="M2" s="99"/>
    </row>
    <row r="3" spans="1:27" ht="161.25" customHeight="1" x14ac:dyDescent="0.2">
      <c r="A3" s="94"/>
      <c r="B3" s="95"/>
      <c r="C3" s="95"/>
      <c r="D3" s="96"/>
      <c r="E3" s="100" t="s">
        <v>8</v>
      </c>
      <c r="F3" s="100" t="s">
        <v>9</v>
      </c>
      <c r="G3" s="101" t="s">
        <v>10</v>
      </c>
      <c r="H3" s="102" t="s">
        <v>11</v>
      </c>
      <c r="I3" s="100" t="s">
        <v>12</v>
      </c>
      <c r="J3" s="103" t="s">
        <v>64</v>
      </c>
      <c r="K3" s="104" t="s">
        <v>65</v>
      </c>
      <c r="L3" s="105" t="s">
        <v>13</v>
      </c>
      <c r="M3" s="105" t="s">
        <v>14</v>
      </c>
    </row>
    <row r="4" spans="1:27" s="1" customFormat="1" ht="18.75" customHeight="1" x14ac:dyDescent="0.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8"/>
      <c r="L4" s="108"/>
      <c r="M4" s="108"/>
    </row>
    <row r="5" spans="1:27" s="1" customFormat="1" ht="18.75" customHeight="1" x14ac:dyDescent="0.25">
      <c r="A5" s="109">
        <v>1</v>
      </c>
      <c r="B5" s="118" t="s">
        <v>15</v>
      </c>
      <c r="C5" s="111" t="s">
        <v>16</v>
      </c>
      <c r="D5" s="110">
        <v>29</v>
      </c>
      <c r="E5" s="112">
        <v>346</v>
      </c>
      <c r="F5" s="112">
        <v>359</v>
      </c>
      <c r="G5" s="112">
        <v>373.36</v>
      </c>
      <c r="H5" s="113">
        <f>AVERAGE(E5:G5)</f>
        <v>359.45333333333338</v>
      </c>
      <c r="I5" s="112">
        <f>SQRT(((SUM((POWER(E5-H5,2)),(POWER(F5-H5,2)),(POWER(G5-H5,2)))/(COLUMNS(E5:G5)-1))))</f>
        <v>13.685632368777613</v>
      </c>
      <c r="J5" s="112">
        <f>I5/H5*100</f>
        <v>3.8073460724000183</v>
      </c>
      <c r="K5" s="114">
        <f>H5*D5</f>
        <v>10424.146666666667</v>
      </c>
      <c r="L5" s="114">
        <v>346</v>
      </c>
      <c r="M5" s="114">
        <f>L5*D5</f>
        <v>10034</v>
      </c>
      <c r="O5" s="6">
        <f>E5*D5</f>
        <v>10034</v>
      </c>
      <c r="P5" s="6">
        <f>F5*D5</f>
        <v>10411</v>
      </c>
      <c r="Q5" s="6">
        <f>G5*D5</f>
        <v>10827.44</v>
      </c>
    </row>
    <row r="6" spans="1:27" s="2" customFormat="1" ht="45.75" customHeight="1" x14ac:dyDescent="0.25">
      <c r="A6" s="115"/>
      <c r="B6" s="116"/>
      <c r="C6" s="116"/>
      <c r="D6" s="116"/>
      <c r="E6" s="116"/>
      <c r="F6" s="116"/>
      <c r="G6" s="116"/>
      <c r="H6" s="116"/>
      <c r="I6" s="116"/>
      <c r="J6" s="117"/>
      <c r="K6" s="113">
        <f>SUM(K5:K5)</f>
        <v>10424.146666666667</v>
      </c>
      <c r="L6" s="113"/>
      <c r="M6" s="113">
        <f>SUM(M5:M5)</f>
        <v>10034</v>
      </c>
      <c r="N6" s="11"/>
      <c r="O6" s="12">
        <f>SUM(O5:O5)</f>
        <v>10034</v>
      </c>
      <c r="P6" s="12">
        <f>SUM(P5:P5)</f>
        <v>10411</v>
      </c>
      <c r="Q6" s="12">
        <f>SUM(Q5:Q5)</f>
        <v>10827.44</v>
      </c>
    </row>
    <row r="7" spans="1:27" ht="15.75" customHeight="1" x14ac:dyDescent="0.2">
      <c r="A7" s="7" t="s">
        <v>17</v>
      </c>
      <c r="B7" s="7"/>
      <c r="C7" s="7"/>
      <c r="D7" s="8"/>
      <c r="E7" s="7"/>
      <c r="F7" s="7"/>
      <c r="G7" s="7"/>
      <c r="H7" s="9"/>
      <c r="I7" s="13"/>
      <c r="J7" s="13"/>
      <c r="K7" s="14"/>
      <c r="M7" s="15"/>
    </row>
    <row r="8" spans="1:27" ht="45.75" customHeight="1" x14ac:dyDescent="0.2">
      <c r="A8" s="49" t="s">
        <v>18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27" ht="24.75" customHeight="1" x14ac:dyDescent="0.2">
      <c r="A9" s="49" t="s">
        <v>19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1" spans="1:27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27" x14ac:dyDescent="0.2">
      <c r="B12" s="51" t="s">
        <v>20</v>
      </c>
      <c r="C12" s="51"/>
      <c r="E12" s="51" t="s">
        <v>21</v>
      </c>
      <c r="F12" s="51"/>
    </row>
    <row r="14" spans="1:27" x14ac:dyDescent="0.2">
      <c r="A14" s="48"/>
      <c r="B14" s="48"/>
    </row>
  </sheetData>
  <mergeCells count="16">
    <mergeCell ref="A1:M1"/>
    <mergeCell ref="E2:G2"/>
    <mergeCell ref="H2:J2"/>
    <mergeCell ref="K2:M2"/>
    <mergeCell ref="A4:M4"/>
    <mergeCell ref="A14:B14"/>
    <mergeCell ref="A2:A3"/>
    <mergeCell ref="B2:B3"/>
    <mergeCell ref="C2:C3"/>
    <mergeCell ref="D2:D3"/>
    <mergeCell ref="A6:J6"/>
    <mergeCell ref="A8:K8"/>
    <mergeCell ref="A11:M11"/>
    <mergeCell ref="B12:C12"/>
    <mergeCell ref="E12:F12"/>
    <mergeCell ref="A9:M9"/>
  </mergeCells>
  <pageMargins left="0.23622047244094499" right="0" top="0.27559055118110198" bottom="0.15748031496063" header="0.31496062992126" footer="0.31496062992126"/>
  <pageSetup paperSize="9" scale="21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zoomScale="60" zoomScaleNormal="100" workbookViewId="0">
      <selection activeCell="AT5" sqref="AT5"/>
    </sheetView>
  </sheetViews>
  <sheetFormatPr defaultRowHeight="15" x14ac:dyDescent="0.25"/>
  <cols>
    <col min="2" max="2" width="6" customWidth="1"/>
    <col min="3" max="3" width="12" customWidth="1"/>
    <col min="4" max="4" width="6.5703125" customWidth="1"/>
    <col min="7" max="7" width="7" customWidth="1"/>
    <col min="8" max="8" width="8.7109375" customWidth="1"/>
  </cols>
  <sheetData>
    <row r="1" spans="1:14" x14ac:dyDescent="0.25">
      <c r="A1" s="75" t="s">
        <v>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.75" thickBot="1" x14ac:dyDescent="0.3">
      <c r="A3" s="77" t="s">
        <v>23</v>
      </c>
      <c r="B3" s="78"/>
      <c r="C3" s="79" t="s">
        <v>24</v>
      </c>
      <c r="D3" s="80"/>
      <c r="E3" s="80"/>
      <c r="F3" s="80"/>
      <c r="G3" s="80"/>
      <c r="H3" s="80"/>
      <c r="I3" s="80"/>
      <c r="J3" s="80"/>
      <c r="K3" s="80"/>
      <c r="L3" s="16"/>
      <c r="M3" s="16"/>
      <c r="N3" s="17"/>
    </row>
    <row r="4" spans="1:14" x14ac:dyDescent="0.25">
      <c r="A4" s="81" t="s">
        <v>25</v>
      </c>
      <c r="B4" s="82"/>
      <c r="C4" s="81" t="s">
        <v>26</v>
      </c>
      <c r="D4" s="87"/>
      <c r="E4" s="87"/>
      <c r="F4" s="87"/>
      <c r="G4" s="87"/>
      <c r="H4" s="87"/>
      <c r="I4" s="87"/>
      <c r="J4" s="87"/>
      <c r="K4" s="82"/>
      <c r="L4" s="18"/>
      <c r="M4" s="18"/>
      <c r="N4" s="19"/>
    </row>
    <row r="5" spans="1:14" x14ac:dyDescent="0.25">
      <c r="A5" s="83"/>
      <c r="B5" s="84"/>
      <c r="C5" s="83"/>
      <c r="D5" s="88"/>
      <c r="E5" s="88"/>
      <c r="F5" s="88"/>
      <c r="G5" s="88"/>
      <c r="H5" s="88"/>
      <c r="I5" s="88"/>
      <c r="J5" s="88"/>
      <c r="K5" s="84"/>
      <c r="L5" s="20"/>
      <c r="M5" s="20"/>
      <c r="N5" s="21"/>
    </row>
    <row r="6" spans="1:14" ht="15.75" thickBot="1" x14ac:dyDescent="0.3">
      <c r="A6" s="85"/>
      <c r="B6" s="86"/>
      <c r="C6" s="85"/>
      <c r="D6" s="89"/>
      <c r="E6" s="89"/>
      <c r="F6" s="89"/>
      <c r="G6" s="89"/>
      <c r="H6" s="89"/>
      <c r="I6" s="89"/>
      <c r="J6" s="89"/>
      <c r="K6" s="86"/>
      <c r="L6" s="22"/>
      <c r="M6" s="22"/>
      <c r="N6" s="23"/>
    </row>
    <row r="7" spans="1:14" ht="15.75" thickBot="1" x14ac:dyDescent="0.3">
      <c r="A7" s="90" t="s">
        <v>27</v>
      </c>
      <c r="B7" s="91"/>
      <c r="C7" s="67">
        <v>6664023422</v>
      </c>
      <c r="D7" s="68"/>
      <c r="E7" s="68"/>
      <c r="F7" s="68"/>
      <c r="G7" s="68"/>
      <c r="H7" s="68"/>
      <c r="I7" s="68"/>
      <c r="J7" s="68"/>
      <c r="K7" s="69"/>
      <c r="L7" s="16"/>
      <c r="M7" s="16"/>
      <c r="N7" s="17"/>
    </row>
    <row r="8" spans="1:14" ht="15.75" thickBot="1" x14ac:dyDescent="0.3">
      <c r="A8" s="65" t="s">
        <v>28</v>
      </c>
      <c r="B8" s="66"/>
      <c r="C8" s="67">
        <v>667901001</v>
      </c>
      <c r="D8" s="68"/>
      <c r="E8" s="68"/>
      <c r="F8" s="68"/>
      <c r="G8" s="68"/>
      <c r="H8" s="68"/>
      <c r="I8" s="68"/>
      <c r="J8" s="68"/>
      <c r="K8" s="69"/>
      <c r="L8" s="16"/>
      <c r="M8" s="16"/>
      <c r="N8" s="17"/>
    </row>
    <row r="9" spans="1:14" ht="15.75" thickBot="1" x14ac:dyDescent="0.3">
      <c r="A9" s="70" t="s">
        <v>29</v>
      </c>
      <c r="B9" s="71"/>
      <c r="C9" s="72">
        <v>65701000</v>
      </c>
      <c r="D9" s="73"/>
      <c r="E9" s="73"/>
      <c r="F9" s="73"/>
      <c r="G9" s="73"/>
      <c r="H9" s="73"/>
      <c r="I9" s="73"/>
      <c r="J9" s="73"/>
      <c r="K9" s="74"/>
      <c r="L9" s="16"/>
      <c r="M9" s="16"/>
      <c r="N9" s="17"/>
    </row>
    <row r="10" spans="1:14" x14ac:dyDescent="0.25">
      <c r="A10" s="64" t="s">
        <v>30</v>
      </c>
      <c r="B10" s="64" t="s">
        <v>31</v>
      </c>
      <c r="C10" s="63" t="s">
        <v>32</v>
      </c>
      <c r="D10" s="63" t="s">
        <v>33</v>
      </c>
      <c r="E10" s="63"/>
      <c r="F10" s="63"/>
      <c r="G10" s="63"/>
      <c r="H10" s="63"/>
      <c r="I10" s="63"/>
      <c r="J10" s="63"/>
      <c r="K10" s="63"/>
      <c r="L10" s="63"/>
      <c r="M10" s="63" t="s">
        <v>34</v>
      </c>
      <c r="N10" s="63" t="s">
        <v>35</v>
      </c>
    </row>
    <row r="11" spans="1:14" x14ac:dyDescent="0.25">
      <c r="A11" s="64"/>
      <c r="B11" s="64"/>
      <c r="C11" s="64"/>
      <c r="D11" s="64" t="s">
        <v>36</v>
      </c>
      <c r="E11" s="64" t="s">
        <v>37</v>
      </c>
      <c r="F11" s="64" t="s">
        <v>38</v>
      </c>
      <c r="G11" s="64" t="s">
        <v>39</v>
      </c>
      <c r="H11" s="64" t="s">
        <v>40</v>
      </c>
      <c r="I11" s="64" t="s">
        <v>41</v>
      </c>
      <c r="J11" s="64" t="s">
        <v>42</v>
      </c>
      <c r="K11" s="64" t="s">
        <v>43</v>
      </c>
      <c r="L11" s="64"/>
      <c r="M11" s="64"/>
      <c r="N11" s="64"/>
    </row>
    <row r="12" spans="1:14" ht="63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24" t="s">
        <v>44</v>
      </c>
      <c r="L12" s="24" t="s">
        <v>45</v>
      </c>
      <c r="M12" s="64"/>
      <c r="N12" s="64"/>
    </row>
    <row r="13" spans="1:14" x14ac:dyDescent="0.25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</row>
    <row r="14" spans="1:14" ht="38.25" x14ac:dyDescent="0.25">
      <c r="A14" s="26" t="s">
        <v>46</v>
      </c>
      <c r="B14" s="25"/>
      <c r="C14" s="45" t="s">
        <v>59</v>
      </c>
      <c r="D14" s="27"/>
      <c r="E14" s="47" t="s">
        <v>60</v>
      </c>
      <c r="F14" s="25"/>
      <c r="G14" s="28" t="s">
        <v>16</v>
      </c>
      <c r="H14" s="29">
        <v>29</v>
      </c>
      <c r="I14" s="30">
        <v>10034</v>
      </c>
      <c r="J14" s="25"/>
      <c r="K14" s="25"/>
      <c r="L14" s="25"/>
      <c r="M14" s="31" t="s">
        <v>47</v>
      </c>
      <c r="N14" s="25"/>
    </row>
    <row r="15" spans="1:14" x14ac:dyDescent="0.25">
      <c r="A15" s="32"/>
      <c r="B15" s="33"/>
      <c r="C15" s="34"/>
      <c r="D15" s="34"/>
      <c r="E15" s="35"/>
      <c r="F15" s="36"/>
      <c r="G15" s="34"/>
      <c r="H15" s="30"/>
      <c r="I15" s="30">
        <f>SUM(I14:I14)</f>
        <v>10034</v>
      </c>
      <c r="J15" s="37"/>
      <c r="K15" s="33"/>
      <c r="L15" s="34"/>
      <c r="M15" s="38"/>
      <c r="N15" s="39"/>
    </row>
    <row r="16" spans="1:14" x14ac:dyDescent="0.25">
      <c r="A16" s="59" t="s">
        <v>48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ht="22.5" x14ac:dyDescent="0.25">
      <c r="A17" s="60"/>
      <c r="B17" s="61"/>
      <c r="C17" s="61"/>
      <c r="D17" s="61"/>
      <c r="E17" s="61"/>
      <c r="F17" s="61"/>
      <c r="G17" s="61"/>
      <c r="H17" s="62"/>
      <c r="I17" s="40"/>
      <c r="J17" s="60"/>
      <c r="K17" s="61"/>
      <c r="L17" s="62"/>
      <c r="M17" s="31" t="s">
        <v>47</v>
      </c>
      <c r="N17" s="41"/>
    </row>
    <row r="18" spans="1:14" x14ac:dyDescent="0.25">
      <c r="A18" s="59" t="s">
        <v>49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ht="22.5" x14ac:dyDescent="0.25">
      <c r="A19" s="60"/>
      <c r="B19" s="61"/>
      <c r="C19" s="61"/>
      <c r="D19" s="61"/>
      <c r="E19" s="61"/>
      <c r="F19" s="61"/>
      <c r="G19" s="61"/>
      <c r="H19" s="62"/>
      <c r="I19" s="31"/>
      <c r="J19" s="60"/>
      <c r="K19" s="61"/>
      <c r="L19" s="62"/>
      <c r="M19" s="31" t="s">
        <v>47</v>
      </c>
      <c r="N19" s="41"/>
    </row>
    <row r="20" spans="1:14" x14ac:dyDescent="0.25">
      <c r="A20" s="59" t="s">
        <v>50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x14ac:dyDescent="0.25">
      <c r="A21" s="60"/>
      <c r="B21" s="61"/>
      <c r="C21" s="61"/>
      <c r="D21" s="61"/>
      <c r="E21" s="61"/>
      <c r="F21" s="61"/>
      <c r="G21" s="61"/>
      <c r="H21" s="62"/>
      <c r="I21" s="41"/>
      <c r="J21" s="60"/>
      <c r="K21" s="61"/>
      <c r="L21" s="61"/>
      <c r="M21" s="61"/>
      <c r="N21" s="62"/>
    </row>
    <row r="22" spans="1:14" x14ac:dyDescent="0.25">
      <c r="A22" s="59" t="s">
        <v>51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ht="22.5" x14ac:dyDescent="0.25">
      <c r="A23" s="60"/>
      <c r="B23" s="61"/>
      <c r="C23" s="61"/>
      <c r="D23" s="61"/>
      <c r="E23" s="61"/>
      <c r="F23" s="61"/>
      <c r="G23" s="61"/>
      <c r="H23" s="62"/>
      <c r="I23" s="40"/>
      <c r="J23" s="60"/>
      <c r="K23" s="61"/>
      <c r="L23" s="62"/>
      <c r="M23" s="31" t="s">
        <v>52</v>
      </c>
      <c r="N23" s="41"/>
    </row>
    <row r="24" spans="1:14" x14ac:dyDescent="0.25">
      <c r="A24" s="56" t="s">
        <v>53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15" customHeight="1" x14ac:dyDescent="0.25">
      <c r="A25" s="53" t="s">
        <v>63</v>
      </c>
      <c r="B25" s="53"/>
      <c r="C25" s="53"/>
      <c r="D25" s="43"/>
      <c r="E25" s="43"/>
      <c r="F25" s="43"/>
      <c r="G25" s="43"/>
      <c r="H25" s="43"/>
      <c r="I25" s="43"/>
      <c r="J25" s="43"/>
      <c r="K25" s="43"/>
      <c r="L25" s="43"/>
      <c r="M25" s="42"/>
      <c r="N25" s="42"/>
    </row>
    <row r="26" spans="1:14" ht="15" customHeight="1" x14ac:dyDescent="0.25">
      <c r="A26" s="57" t="s">
        <v>54</v>
      </c>
      <c r="B26" s="57"/>
      <c r="C26" s="57"/>
      <c r="D26" s="57"/>
      <c r="E26" s="43"/>
      <c r="F26" s="43"/>
      <c r="G26" s="43"/>
      <c r="H26" s="43"/>
      <c r="I26" s="43"/>
      <c r="J26" s="55" t="s">
        <v>55</v>
      </c>
      <c r="K26" s="55"/>
      <c r="L26" s="55"/>
      <c r="M26" s="42"/>
      <c r="N26" s="42"/>
    </row>
    <row r="27" spans="1:14" x14ac:dyDescent="0.25">
      <c r="A27" s="44" t="s">
        <v>62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6"/>
      <c r="N27" s="42"/>
    </row>
    <row r="28" spans="1:14" x14ac:dyDescent="0.25">
      <c r="A28" s="44" t="s">
        <v>56</v>
      </c>
      <c r="B28" s="44"/>
      <c r="C28" s="44"/>
      <c r="D28" s="44"/>
      <c r="E28" s="44"/>
      <c r="F28" s="44"/>
      <c r="G28" s="44"/>
      <c r="H28" s="44"/>
      <c r="I28" s="44"/>
      <c r="J28" s="58" t="s">
        <v>57</v>
      </c>
      <c r="K28" s="58"/>
      <c r="L28" s="58"/>
    </row>
    <row r="29" spans="1:14" x14ac:dyDescent="0.25">
      <c r="A29" s="54" t="s">
        <v>20</v>
      </c>
      <c r="B29" s="54"/>
      <c r="C29" s="54"/>
      <c r="D29" s="54"/>
      <c r="E29" s="46"/>
      <c r="F29" s="46"/>
      <c r="G29" s="46"/>
      <c r="H29" s="46"/>
      <c r="I29" s="46"/>
      <c r="J29" s="46"/>
      <c r="K29" s="46"/>
      <c r="L29" s="46"/>
    </row>
    <row r="30" spans="1:14" x14ac:dyDescent="0.25">
      <c r="A30" s="54" t="s">
        <v>58</v>
      </c>
      <c r="B30" s="54"/>
      <c r="C30" s="54"/>
      <c r="D30" s="54"/>
      <c r="E30" s="44"/>
      <c r="F30" s="46"/>
      <c r="G30" s="46"/>
      <c r="H30" s="46"/>
      <c r="I30" s="46"/>
      <c r="J30" s="55"/>
      <c r="K30" s="55"/>
      <c r="L30" s="55"/>
    </row>
    <row r="31" spans="1:14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52" t="s">
        <v>61</v>
      </c>
      <c r="L31" s="52"/>
    </row>
  </sheetData>
  <mergeCells count="46">
    <mergeCell ref="A7:B7"/>
    <mergeCell ref="C7:K7"/>
    <mergeCell ref="A1:N2"/>
    <mergeCell ref="A3:B3"/>
    <mergeCell ref="C3:K3"/>
    <mergeCell ref="A4:B6"/>
    <mergeCell ref="C4:K6"/>
    <mergeCell ref="A8:B8"/>
    <mergeCell ref="C8:K8"/>
    <mergeCell ref="A9:B9"/>
    <mergeCell ref="C9:K9"/>
    <mergeCell ref="A10:A12"/>
    <mergeCell ref="B10:B12"/>
    <mergeCell ref="C10:C12"/>
    <mergeCell ref="D10:L10"/>
    <mergeCell ref="M10:M12"/>
    <mergeCell ref="N10:N12"/>
    <mergeCell ref="D11:D12"/>
    <mergeCell ref="E11:E12"/>
    <mergeCell ref="F11:F12"/>
    <mergeCell ref="G11:G12"/>
    <mergeCell ref="H11:H12"/>
    <mergeCell ref="I11:I12"/>
    <mergeCell ref="J11:J12"/>
    <mergeCell ref="K11:L11"/>
    <mergeCell ref="A16:N16"/>
    <mergeCell ref="A17:H17"/>
    <mergeCell ref="J17:L17"/>
    <mergeCell ref="A18:N18"/>
    <mergeCell ref="A19:H19"/>
    <mergeCell ref="J19:L19"/>
    <mergeCell ref="A20:N20"/>
    <mergeCell ref="A21:H21"/>
    <mergeCell ref="J21:N21"/>
    <mergeCell ref="A22:N22"/>
    <mergeCell ref="A23:H23"/>
    <mergeCell ref="J23:L23"/>
    <mergeCell ref="K31:L31"/>
    <mergeCell ref="A25:C25"/>
    <mergeCell ref="A30:D30"/>
    <mergeCell ref="J30:L30"/>
    <mergeCell ref="A24:N24"/>
    <mergeCell ref="A26:D26"/>
    <mergeCell ref="J26:L26"/>
    <mergeCell ref="J28:L28"/>
    <mergeCell ref="A29:D29"/>
  </mergeCells>
  <hyperlinks>
    <hyperlink ref="C14" r:id="rId1" display="https://zakupki44fz.ru/app/okpd2/17.12.14.110-00000001"/>
  </hyperlinks>
  <pageMargins left="0.7" right="0.7" top="0.75" bottom="0.75" header="0.3" footer="0.3"/>
  <pageSetup paperSize="9" scale="22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НЦМК</vt:lpstr>
      <vt:lpstr>план-график</vt:lpstr>
      <vt:lpstr>НЦМК!Область_печати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2026-05-29T09:19:32Z</cp:lastPrinted>
  <dcterms:created xsi:type="dcterms:W3CDTF">2014-01-15T18:15:00Z</dcterms:created>
  <dcterms:modified xsi:type="dcterms:W3CDTF">2026-05-29T09:19:58Z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DB8186D9666441B8977BE53FCE8EECD8_13</vt:lpwstr>
  </property>
  <property fmtid="{D5CDD505-2E9C-101B-9397-08002B2CF9AE}" pid="3" name="KSOProductBuildVer">
    <vt:lpwstr>1049-12.2.0.23196</vt:lpwstr>
  </property>
</Properties>
</file>