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linaos\Desktop\Сантехника\"/>
    </mc:Choice>
  </mc:AlternateContent>
  <bookViews>
    <workbookView xWindow="0" yWindow="0" windowWidth="28800" windowHeight="12180"/>
  </bookViews>
  <sheets>
    <sheet name="1" sheetId="6" r:id="rId1"/>
  </sheets>
  <calcPr calcId="162913"/>
</workbook>
</file>

<file path=xl/calcChain.xml><?xml version="1.0" encoding="utf-8"?>
<calcChain xmlns="http://schemas.openxmlformats.org/spreadsheetml/2006/main">
  <c r="M11" i="6" l="1"/>
  <c r="M12" i="6"/>
  <c r="O11" i="6"/>
  <c r="O12" i="6"/>
  <c r="O13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N11" i="6"/>
  <c r="N13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1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6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Q56" i="6"/>
  <c r="Q57" i="6"/>
  <c r="Q58" i="6"/>
  <c r="Q59" i="6"/>
  <c r="Q60" i="6"/>
  <c r="K73" i="6"/>
  <c r="L73" i="6" s="1"/>
  <c r="J13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K74" i="6" s="1"/>
  <c r="M74" i="6" s="1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3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K80" i="6" s="1"/>
  <c r="L80" i="6" s="1"/>
  <c r="H81" i="6"/>
  <c r="K81" i="6" s="1"/>
  <c r="L81" i="6" s="1"/>
  <c r="H82" i="6"/>
  <c r="H83" i="6"/>
  <c r="H84" i="6"/>
  <c r="H85" i="6"/>
  <c r="H86" i="6"/>
  <c r="H87" i="6"/>
  <c r="H88" i="6"/>
  <c r="H89" i="6"/>
  <c r="H90" i="6"/>
  <c r="H91" i="6"/>
  <c r="F13" i="6"/>
  <c r="Q13" i="6" s="1"/>
  <c r="F14" i="6"/>
  <c r="Q14" i="6" s="1"/>
  <c r="F15" i="6"/>
  <c r="F16" i="6"/>
  <c r="F17" i="6"/>
  <c r="F18" i="6"/>
  <c r="F19" i="6"/>
  <c r="Q19" i="6" s="1"/>
  <c r="F20" i="6"/>
  <c r="Q20" i="6" s="1"/>
  <c r="F21" i="6"/>
  <c r="Q21" i="6" s="1"/>
  <c r="F22" i="6"/>
  <c r="F23" i="6"/>
  <c r="F24" i="6"/>
  <c r="F25" i="6"/>
  <c r="Q25" i="6" s="1"/>
  <c r="F26" i="6"/>
  <c r="Q26" i="6" s="1"/>
  <c r="F27" i="6"/>
  <c r="F28" i="6"/>
  <c r="F29" i="6"/>
  <c r="F30" i="6"/>
  <c r="F31" i="6"/>
  <c r="Q31" i="6" s="1"/>
  <c r="F32" i="6"/>
  <c r="K32" i="6" s="1"/>
  <c r="O32" i="6" s="1"/>
  <c r="F33" i="6"/>
  <c r="Q33" i="6" s="1"/>
  <c r="F34" i="6"/>
  <c r="Q34" i="6" s="1"/>
  <c r="F35" i="6"/>
  <c r="Q35" i="6" s="1"/>
  <c r="F36" i="6"/>
  <c r="Q36" i="6" s="1"/>
  <c r="F37" i="6"/>
  <c r="Q37" i="6" s="1"/>
  <c r="F38" i="6"/>
  <c r="Q38" i="6" s="1"/>
  <c r="F39" i="6"/>
  <c r="F40" i="6"/>
  <c r="F41" i="6"/>
  <c r="F42" i="6"/>
  <c r="F43" i="6"/>
  <c r="Q43" i="6" s="1"/>
  <c r="F44" i="6"/>
  <c r="Q44" i="6" s="1"/>
  <c r="F45" i="6"/>
  <c r="Q45" i="6" s="1"/>
  <c r="F46" i="6"/>
  <c r="Q46" i="6" s="1"/>
  <c r="F47" i="6"/>
  <c r="Q47" i="6" s="1"/>
  <c r="F48" i="6"/>
  <c r="Q48" i="6" s="1"/>
  <c r="F49" i="6"/>
  <c r="Q49" i="6" s="1"/>
  <c r="F50" i="6"/>
  <c r="Q50" i="6" s="1"/>
  <c r="F51" i="6"/>
  <c r="F52" i="6"/>
  <c r="F53" i="6"/>
  <c r="F54" i="6"/>
  <c r="F55" i="6"/>
  <c r="Q55" i="6" s="1"/>
  <c r="F56" i="6"/>
  <c r="F57" i="6"/>
  <c r="F58" i="6"/>
  <c r="K58" i="6" s="1"/>
  <c r="F59" i="6"/>
  <c r="K59" i="6" s="1"/>
  <c r="F60" i="6"/>
  <c r="F61" i="6"/>
  <c r="Q61" i="6" s="1"/>
  <c r="F62" i="6"/>
  <c r="Q62" i="6" s="1"/>
  <c r="F63" i="6"/>
  <c r="F64" i="6"/>
  <c r="F65" i="6"/>
  <c r="F66" i="6"/>
  <c r="F67" i="6"/>
  <c r="Q67" i="6" s="1"/>
  <c r="F68" i="6"/>
  <c r="Q68" i="6" s="1"/>
  <c r="F69" i="6"/>
  <c r="Q69" i="6" s="1"/>
  <c r="F70" i="6"/>
  <c r="Q70" i="6" s="1"/>
  <c r="F71" i="6"/>
  <c r="Q71" i="6" s="1"/>
  <c r="F72" i="6"/>
  <c r="Q72" i="6" s="1"/>
  <c r="F73" i="6"/>
  <c r="F74" i="6"/>
  <c r="F75" i="6"/>
  <c r="F76" i="6"/>
  <c r="F77" i="6"/>
  <c r="F78" i="6"/>
  <c r="F79" i="6"/>
  <c r="F80" i="6"/>
  <c r="F81" i="6"/>
  <c r="K72" i="6" l="1"/>
  <c r="K71" i="6"/>
  <c r="K70" i="6"/>
  <c r="K69" i="6"/>
  <c r="K38" i="6"/>
  <c r="M38" i="6" s="1"/>
  <c r="K37" i="6"/>
  <c r="L37" i="6" s="1"/>
  <c r="P37" i="6" s="1"/>
  <c r="K79" i="6"/>
  <c r="M79" i="6" s="1"/>
  <c r="K78" i="6"/>
  <c r="L78" i="6" s="1"/>
  <c r="K75" i="6"/>
  <c r="L75" i="6" s="1"/>
  <c r="K66" i="6"/>
  <c r="M66" i="6" s="1"/>
  <c r="K63" i="6"/>
  <c r="K60" i="6"/>
  <c r="K57" i="6"/>
  <c r="O57" i="6" s="1"/>
  <c r="K56" i="6"/>
  <c r="K42" i="6"/>
  <c r="M42" i="6" s="1"/>
  <c r="K39" i="6"/>
  <c r="L39" i="6" s="1"/>
  <c r="P39" i="6" s="1"/>
  <c r="K18" i="6"/>
  <c r="M18" i="6" s="1"/>
  <c r="K27" i="6"/>
  <c r="M27" i="6" s="1"/>
  <c r="K55" i="6"/>
  <c r="L55" i="6" s="1"/>
  <c r="P55" i="6" s="1"/>
  <c r="K31" i="6"/>
  <c r="M31" i="6" s="1"/>
  <c r="K19" i="6"/>
  <c r="L19" i="6" s="1"/>
  <c r="P19" i="6" s="1"/>
  <c r="K51" i="6"/>
  <c r="M51" i="6" s="1"/>
  <c r="K21" i="6"/>
  <c r="M21" i="6" s="1"/>
  <c r="K35" i="6"/>
  <c r="L35" i="6" s="1"/>
  <c r="P35" i="6" s="1"/>
  <c r="K20" i="6"/>
  <c r="M20" i="6" s="1"/>
  <c r="K34" i="6"/>
  <c r="K24" i="6"/>
  <c r="L24" i="6" s="1"/>
  <c r="P24" i="6" s="1"/>
  <c r="K45" i="6"/>
  <c r="M45" i="6" s="1"/>
  <c r="K33" i="6"/>
  <c r="L33" i="6" s="1"/>
  <c r="P33" i="6" s="1"/>
  <c r="Q32" i="6"/>
  <c r="K30" i="6"/>
  <c r="M30" i="6" s="1"/>
  <c r="K36" i="6"/>
  <c r="K23" i="6"/>
  <c r="K44" i="6"/>
  <c r="L44" i="6" s="1"/>
  <c r="P44" i="6" s="1"/>
  <c r="K54" i="6"/>
  <c r="L54" i="6" s="1"/>
  <c r="P54" i="6" s="1"/>
  <c r="K15" i="6"/>
  <c r="M15" i="6" s="1"/>
  <c r="K22" i="6"/>
  <c r="L22" i="6" s="1"/>
  <c r="P22" i="6" s="1"/>
  <c r="L57" i="6"/>
  <c r="P57" i="6" s="1"/>
  <c r="L72" i="6"/>
  <c r="M72" i="6"/>
  <c r="L71" i="6"/>
  <c r="M71" i="6"/>
  <c r="L70" i="6"/>
  <c r="M70" i="6"/>
  <c r="L69" i="6"/>
  <c r="M59" i="6"/>
  <c r="L32" i="6"/>
  <c r="P32" i="6" s="1"/>
  <c r="K14" i="6"/>
  <c r="K68" i="6"/>
  <c r="K48" i="6"/>
  <c r="L48" i="6" s="1"/>
  <c r="P48" i="6" s="1"/>
  <c r="M73" i="6"/>
  <c r="Q24" i="6"/>
  <c r="K13" i="6"/>
  <c r="K49" i="6"/>
  <c r="L49" i="6" s="1"/>
  <c r="P49" i="6" s="1"/>
  <c r="K67" i="6"/>
  <c r="K47" i="6"/>
  <c r="K26" i="6"/>
  <c r="M26" i="6" s="1"/>
  <c r="Q23" i="6"/>
  <c r="K50" i="6"/>
  <c r="M50" i="6" s="1"/>
  <c r="K62" i="6"/>
  <c r="M62" i="6" s="1"/>
  <c r="K46" i="6"/>
  <c r="L46" i="6" s="1"/>
  <c r="P46" i="6" s="1"/>
  <c r="K25" i="6"/>
  <c r="L25" i="6" s="1"/>
  <c r="P25" i="6" s="1"/>
  <c r="Q22" i="6"/>
  <c r="M58" i="6"/>
  <c r="K61" i="6"/>
  <c r="L61" i="6" s="1"/>
  <c r="P61" i="6" s="1"/>
  <c r="M37" i="6"/>
  <c r="K77" i="6"/>
  <c r="L77" i="6" s="1"/>
  <c r="K65" i="6"/>
  <c r="K53" i="6"/>
  <c r="L53" i="6" s="1"/>
  <c r="P53" i="6" s="1"/>
  <c r="K41" i="6"/>
  <c r="M41" i="6" s="1"/>
  <c r="K29" i="6"/>
  <c r="K17" i="6"/>
  <c r="L17" i="6" s="1"/>
  <c r="P17" i="6" s="1"/>
  <c r="K76" i="6"/>
  <c r="L76" i="6" s="1"/>
  <c r="K64" i="6"/>
  <c r="K52" i="6"/>
  <c r="L52" i="6" s="1"/>
  <c r="P52" i="6" s="1"/>
  <c r="K40" i="6"/>
  <c r="L40" i="6" s="1"/>
  <c r="P40" i="6" s="1"/>
  <c r="K28" i="6"/>
  <c r="L28" i="6" s="1"/>
  <c r="P28" i="6" s="1"/>
  <c r="K16" i="6"/>
  <c r="L16" i="6" s="1"/>
  <c r="P16" i="6" s="1"/>
  <c r="K43" i="6"/>
  <c r="L38" i="6"/>
  <c r="P38" i="6" s="1"/>
  <c r="L74" i="6"/>
  <c r="L60" i="6"/>
  <c r="P60" i="6" s="1"/>
  <c r="L59" i="6"/>
  <c r="P59" i="6" s="1"/>
  <c r="M81" i="6"/>
  <c r="M69" i="6"/>
  <c r="L58" i="6"/>
  <c r="P58" i="6" s="1"/>
  <c r="M80" i="6"/>
  <c r="M32" i="6"/>
  <c r="Q66" i="6"/>
  <c r="Q54" i="6"/>
  <c r="Q42" i="6"/>
  <c r="Q30" i="6"/>
  <c r="Q18" i="6"/>
  <c r="Q65" i="6"/>
  <c r="Q53" i="6"/>
  <c r="Q41" i="6"/>
  <c r="Q29" i="6"/>
  <c r="Q17" i="6"/>
  <c r="Q64" i="6"/>
  <c r="Q52" i="6"/>
  <c r="Q40" i="6"/>
  <c r="Q28" i="6"/>
  <c r="Q16" i="6"/>
  <c r="Q63" i="6"/>
  <c r="Q51" i="6"/>
  <c r="Q39" i="6"/>
  <c r="Q27" i="6"/>
  <c r="Q15" i="6"/>
  <c r="F93" i="6"/>
  <c r="K93" i="6" s="1"/>
  <c r="O93" i="6" s="1"/>
  <c r="Q93" i="6"/>
  <c r="F92" i="6"/>
  <c r="K92" i="6" s="1"/>
  <c r="O92" i="6" s="1"/>
  <c r="F91" i="6"/>
  <c r="F90" i="6"/>
  <c r="F89" i="6"/>
  <c r="K89" i="6" s="1"/>
  <c r="F88" i="6"/>
  <c r="F87" i="6"/>
  <c r="K87" i="6" s="1"/>
  <c r="Q87" i="6"/>
  <c r="F86" i="6"/>
  <c r="K86" i="6" s="1"/>
  <c r="F85" i="6"/>
  <c r="K85" i="6" s="1"/>
  <c r="L85" i="6" s="1"/>
  <c r="Q85" i="6"/>
  <c r="F84" i="6"/>
  <c r="F83" i="6"/>
  <c r="K83" i="6" s="1"/>
  <c r="L83" i="6" s="1"/>
  <c r="F82" i="6"/>
  <c r="K82" i="6" s="1"/>
  <c r="Q82" i="6"/>
  <c r="Q81" i="6"/>
  <c r="Q80" i="6"/>
  <c r="Q79" i="6"/>
  <c r="Q78" i="6"/>
  <c r="Q77" i="6"/>
  <c r="Q76" i="6"/>
  <c r="Q75" i="6"/>
  <c r="Q74" i="6"/>
  <c r="Q73" i="6"/>
  <c r="J11" i="6"/>
  <c r="J12" i="6"/>
  <c r="J10" i="6"/>
  <c r="H11" i="6"/>
  <c r="H12" i="6"/>
  <c r="H10" i="6"/>
  <c r="M14" i="6" l="1"/>
  <c r="O14" i="6"/>
  <c r="N30" i="6"/>
  <c r="N32" i="6"/>
  <c r="L79" i="6"/>
  <c r="M78" i="6"/>
  <c r="M75" i="6"/>
  <c r="L66" i="6"/>
  <c r="P66" i="6" s="1"/>
  <c r="L63" i="6"/>
  <c r="P63" i="6" s="1"/>
  <c r="M63" i="6"/>
  <c r="M60" i="6"/>
  <c r="M57" i="6"/>
  <c r="M56" i="6"/>
  <c r="L56" i="6"/>
  <c r="P56" i="6" s="1"/>
  <c r="L45" i="6"/>
  <c r="P45" i="6" s="1"/>
  <c r="L42" i="6"/>
  <c r="P42" i="6" s="1"/>
  <c r="M39" i="6"/>
  <c r="M24" i="6"/>
  <c r="M76" i="6"/>
  <c r="M65" i="6"/>
  <c r="L65" i="6"/>
  <c r="P65" i="6" s="1"/>
  <c r="M33" i="6"/>
  <c r="L31" i="6"/>
  <c r="P31" i="6" s="1"/>
  <c r="M28" i="6"/>
  <c r="L27" i="6"/>
  <c r="P27" i="6" s="1"/>
  <c r="M19" i="6"/>
  <c r="L18" i="6"/>
  <c r="P18" i="6" s="1"/>
  <c r="M64" i="6"/>
  <c r="L64" i="6"/>
  <c r="P64" i="6" s="1"/>
  <c r="L62" i="6"/>
  <c r="P62" i="6" s="1"/>
  <c r="M55" i="6"/>
  <c r="M52" i="6"/>
  <c r="M44" i="6"/>
  <c r="L36" i="6"/>
  <c r="P36" i="6" s="1"/>
  <c r="L30" i="6"/>
  <c r="P30" i="6" s="1"/>
  <c r="L23" i="6"/>
  <c r="P23" i="6" s="1"/>
  <c r="L15" i="6"/>
  <c r="P15" i="6" s="1"/>
  <c r="M29" i="6"/>
  <c r="L20" i="6"/>
  <c r="P20" i="6" s="1"/>
  <c r="M23" i="6"/>
  <c r="L21" i="6"/>
  <c r="P21" i="6" s="1"/>
  <c r="L51" i="6"/>
  <c r="P51" i="6" s="1"/>
  <c r="M54" i="6"/>
  <c r="M36" i="6"/>
  <c r="M22" i="6"/>
  <c r="L34" i="6"/>
  <c r="P34" i="6" s="1"/>
  <c r="M35" i="6"/>
  <c r="M34" i="6"/>
  <c r="L29" i="6"/>
  <c r="P29" i="6" s="1"/>
  <c r="L41" i="6"/>
  <c r="P41" i="6" s="1"/>
  <c r="L43" i="6"/>
  <c r="P43" i="6" s="1"/>
  <c r="M43" i="6"/>
  <c r="M47" i="6"/>
  <c r="M53" i="6"/>
  <c r="L67" i="6"/>
  <c r="P67" i="6" s="1"/>
  <c r="M67" i="6"/>
  <c r="L68" i="6"/>
  <c r="P68" i="6" s="1"/>
  <c r="M17" i="6"/>
  <c r="M61" i="6"/>
  <c r="M49" i="6"/>
  <c r="L14" i="6"/>
  <c r="P14" i="6" s="1"/>
  <c r="L13" i="6"/>
  <c r="P13" i="6" s="1"/>
  <c r="M13" i="6"/>
  <c r="L50" i="6"/>
  <c r="P50" i="6" s="1"/>
  <c r="M77" i="6"/>
  <c r="M16" i="6"/>
  <c r="M40" i="6"/>
  <c r="M68" i="6"/>
  <c r="L47" i="6"/>
  <c r="P47" i="6" s="1"/>
  <c r="M25" i="6"/>
  <c r="L26" i="6"/>
  <c r="P26" i="6" s="1"/>
  <c r="M46" i="6"/>
  <c r="M48" i="6"/>
  <c r="Q84" i="6"/>
  <c r="K84" i="6"/>
  <c r="L84" i="6" s="1"/>
  <c r="Q91" i="6"/>
  <c r="K91" i="6"/>
  <c r="Q90" i="6"/>
  <c r="K90" i="6"/>
  <c r="M82" i="6"/>
  <c r="L82" i="6"/>
  <c r="Q88" i="6"/>
  <c r="K88" i="6"/>
  <c r="P71" i="6"/>
  <c r="M83" i="6"/>
  <c r="P83" i="6"/>
  <c r="M89" i="6"/>
  <c r="L89" i="6"/>
  <c r="P89" i="6" s="1"/>
  <c r="P77" i="6"/>
  <c r="Q83" i="6"/>
  <c r="Q86" i="6"/>
  <c r="Q89" i="6"/>
  <c r="Q92" i="6"/>
  <c r="P81" i="6"/>
  <c r="N12" i="6" l="1"/>
  <c r="N14" i="6"/>
  <c r="N55" i="6"/>
  <c r="N57" i="6"/>
  <c r="M93" i="6"/>
  <c r="L93" i="6"/>
  <c r="P93" i="6" s="1"/>
  <c r="M92" i="6"/>
  <c r="N90" i="6" s="1"/>
  <c r="L92" i="6"/>
  <c r="P92" i="6" s="1"/>
  <c r="P76" i="6"/>
  <c r="M87" i="6"/>
  <c r="L87" i="6"/>
  <c r="P87" i="6" s="1"/>
  <c r="M91" i="6"/>
  <c r="L91" i="6"/>
  <c r="P91" i="6" s="1"/>
  <c r="P80" i="6"/>
  <c r="M86" i="6"/>
  <c r="L86" i="6"/>
  <c r="P86" i="6" s="1"/>
  <c r="M88" i="6"/>
  <c r="L88" i="6"/>
  <c r="P88" i="6" s="1"/>
  <c r="M85" i="6"/>
  <c r="P85" i="6"/>
  <c r="M90" i="6"/>
  <c r="L90" i="6"/>
  <c r="P90" i="6" s="1"/>
  <c r="P82" i="6"/>
  <c r="P79" i="6"/>
  <c r="P78" i="6"/>
  <c r="P73" i="6"/>
  <c r="P75" i="6"/>
  <c r="P70" i="6"/>
  <c r="P72" i="6"/>
  <c r="P69" i="6"/>
  <c r="P74" i="6"/>
  <c r="M84" i="6"/>
  <c r="P84" i="6"/>
  <c r="F10" i="6"/>
  <c r="F11" i="6"/>
  <c r="F12" i="6"/>
  <c r="N91" i="6" l="1"/>
  <c r="N93" i="6"/>
  <c r="Q11" i="6"/>
  <c r="K11" i="6"/>
  <c r="Q10" i="6"/>
  <c r="K10" i="6"/>
  <c r="Q12" i="6"/>
  <c r="K12" i="6"/>
  <c r="M10" i="6" l="1"/>
  <c r="L10" i="6"/>
  <c r="L11" i="6"/>
  <c r="P11" i="6" s="1"/>
  <c r="L12" i="6"/>
  <c r="P12" i="6" s="1"/>
  <c r="D94" i="6"/>
  <c r="E94" i="6"/>
  <c r="G94" i="6"/>
  <c r="I94" i="6"/>
  <c r="N10" i="6" l="1"/>
  <c r="M94" i="6"/>
  <c r="N92" i="6" s="1"/>
  <c r="H94" i="6"/>
  <c r="F94" i="6"/>
  <c r="J94" i="6"/>
  <c r="N94" i="6" l="1"/>
  <c r="Q94" i="6" l="1"/>
  <c r="O10" i="6"/>
  <c r="P10" i="6"/>
  <c r="K94" i="6"/>
  <c r="O94" i="6" s="1"/>
  <c r="L94" i="6" l="1"/>
  <c r="P94" i="6" s="1"/>
</calcChain>
</file>

<file path=xl/sharedStrings.xml><?xml version="1.0" encoding="utf-8"?>
<sst xmlns="http://schemas.openxmlformats.org/spreadsheetml/2006/main" count="202" uniqueCount="56">
  <si>
    <t>Наименование предмета контракта</t>
  </si>
  <si>
    <t>Количество</t>
  </si>
  <si>
    <t>Цена за ед., руб.</t>
  </si>
  <si>
    <t xml:space="preserve">Среднее квадратичное 
отклонение
</t>
  </si>
  <si>
    <t xml:space="preserve">Коэффициент вариации (%)*
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</si>
  <si>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</si>
  <si>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</si>
  <si>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</si>
  <si>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</si>
  <si>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</si>
  <si>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Средняя арифметическая величина цены (руб.)</t>
  </si>
  <si>
    <t>(гр.5= гр.3 х гр. 4)</t>
  </si>
  <si>
    <t>(гр.7= гр.3 х гр. 6)</t>
  </si>
  <si>
    <t>(гр.9= гр.3 х гр. 8)</t>
  </si>
  <si>
    <t>(гр.11= гр.3 х гр. 10)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</si>
  <si>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</si>
  <si>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</si>
  <si>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</si>
  <si>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</si>
  <si>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</si>
  <si>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>на оказание услуг по поставке расходных материалов для электрики</t>
  </si>
  <si>
    <t>шт</t>
  </si>
  <si>
    <t xml:space="preserve">Труба водопроводная PPR </t>
  </si>
  <si>
    <t xml:space="preserve">Муфта PPR </t>
  </si>
  <si>
    <t>Угол PPR</t>
  </si>
  <si>
    <t>Скоба PPR</t>
  </si>
  <si>
    <t>Заглушка, внутренняя канализация</t>
  </si>
  <si>
    <t xml:space="preserve">Арматура запорная для бачка унитаза </t>
  </si>
  <si>
    <t>Кран-букса</t>
  </si>
  <si>
    <t xml:space="preserve">Герметик силиконовый санитарный </t>
  </si>
  <si>
    <t xml:space="preserve">Гофра для унитаза АНИ Пласт </t>
  </si>
  <si>
    <t>Диск отрезной по металлу</t>
  </si>
  <si>
    <t xml:space="preserve">Кран шаровый латунный </t>
  </si>
  <si>
    <t xml:space="preserve">Кран шаровой сталь </t>
  </si>
  <si>
    <t>Кран шаровой сталь</t>
  </si>
  <si>
    <t>Крепление для унитаза к полу</t>
  </si>
  <si>
    <t>Подводка гибкая для воды</t>
  </si>
  <si>
    <t>Подводка гибкая для смесителя (пара)</t>
  </si>
  <si>
    <t>Сифон для мойки Гофра АНИ Пласт</t>
  </si>
  <si>
    <t xml:space="preserve">Сифон для умывальника/мойки АНИ Пласт </t>
  </si>
  <si>
    <t xml:space="preserve">Смеситель однорычажный  </t>
  </si>
  <si>
    <t xml:space="preserve">Смеситель локтевой (хирургический) </t>
  </si>
  <si>
    <t>Смеситель для ванны</t>
  </si>
  <si>
    <t>Смеситель для раковины</t>
  </si>
  <si>
    <t>Шланг для душа</t>
  </si>
  <si>
    <t>Лейка для душа</t>
  </si>
  <si>
    <t>Унитаз - компакт</t>
  </si>
  <si>
    <t xml:space="preserve">Труба ПП, внутренняя канализация </t>
  </si>
  <si>
    <t>Тройник ПП, внутренняя канализация</t>
  </si>
  <si>
    <t>Переход ПП, внутренняя канализация</t>
  </si>
  <si>
    <t>Патрубок ПП компенсационный, внутренняя канализация</t>
  </si>
  <si>
    <t>Муфта ПП соединительная, внутренняя канализация</t>
  </si>
  <si>
    <t>КП №1                                                         Вх. № 1120/26 от 20.07.26</t>
  </si>
  <si>
    <t>КП №2                                                         Вх. № 1121/26 от 21.07.26</t>
  </si>
  <si>
    <t>КП №3                                                         Вх. №1118/26 от 20.07.26</t>
  </si>
  <si>
    <t>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</si>
</sst>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3" xfId="0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0" fontId="5" fillId="0" borderId="5" xfId="0" applyNumberFormat="1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shrinkToFit="1"/>
    </xf>
    <xf numFmtId="0" fontId="5" fillId="0" borderId="7" xfId="0" applyNumberFormat="1" applyFont="1" applyBorder="1" applyAlignment="1">
      <alignment horizontal="center" vertical="center" shrinkToFit="1"/>
    </xf>
    <xf numFmtId="4" fontId="3" fillId="0" borderId="0" xfId="0" applyNumberFormat="1" applyFont="1"/>
    <xf numFmtId="0" fontId="5" fillId="2" borderId="8" xfId="0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center" shrinkToFit="1"/>
    </xf>
    <xf numFmtId="0" fontId="2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shrinkToFit="1"/>
    </xf>
    <xf numFmtId="0" fontId="5" fillId="2" borderId="15" xfId="0" applyFont="1" applyFill="1" applyBorder="1" applyAlignment="1">
      <alignment horizontal="center" shrinkToFit="1"/>
    </xf>
    <xf numFmtId="0" fontId="1" fillId="0" borderId="3" xfId="0" applyNumberFormat="1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shrinkToFit="1"/>
    </xf>
    <xf numFmtId="0" fontId="1" fillId="0" borderId="30" xfId="0" applyNumberFormat="1" applyFont="1" applyBorder="1" applyAlignment="1">
      <alignment horizontal="center" vertical="center" wrapText="1"/>
    </xf>
    <xf numFmtId="0" fontId="0" fillId="0" borderId="0" xfId="0" applyFill="1"/>
    <xf numFmtId="0" fontId="3" fillId="0" borderId="16" xfId="0" applyFont="1" applyFill="1" applyBorder="1" applyAlignment="1">
      <alignment horizontal="left" vertical="center"/>
    </xf>
    <xf numFmtId="0" fontId="11" fillId="0" borderId="16" xfId="0" applyFont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 shrinkToFit="1"/>
    </xf>
    <xf numFmtId="0" fontId="5" fillId="0" borderId="16" xfId="0" applyFont="1" applyBorder="1"/>
    <xf numFmtId="0" fontId="5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right" vertical="center" shrinkToFit="1"/>
    </xf>
    <xf numFmtId="4" fontId="6" fillId="0" borderId="14" xfId="0" applyNumberFormat="1" applyFont="1" applyBorder="1" applyAlignment="1">
      <alignment horizontal="right" vertical="center" shrinkToFit="1"/>
    </xf>
    <xf numFmtId="4" fontId="9" fillId="3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0" borderId="16" xfId="0" applyNumberFormat="1" applyFont="1" applyFill="1" applyBorder="1" applyAlignment="1">
      <alignment horizontal="center" vertical="center" shrinkToFit="1"/>
    </xf>
    <xf numFmtId="3" fontId="12" fillId="0" borderId="16" xfId="0" applyNumberFormat="1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justify" vertical="center" wrapText="1"/>
    </xf>
    <xf numFmtId="0" fontId="4" fillId="0" borderId="0" xfId="0" applyFont="1" applyAlignment="1">
      <alignment vertical="top" wrapTex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18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6" xfId="0" applyNumberFormat="1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" fontId="5" fillId="0" borderId="28" xfId="0" applyNumberFormat="1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4" fontId="5" fillId="0" borderId="26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7" fillId="2" borderId="29" xfId="0" applyNumberFormat="1" applyFont="1" applyFill="1" applyBorder="1" applyAlignment="1">
      <alignment horizontal="center" vertical="center" shrinkToFit="1"/>
    </xf>
    <xf numFmtId="0" fontId="7" fillId="2" borderId="19" xfId="0" applyNumberFormat="1" applyFont="1" applyFill="1" applyBorder="1" applyAlignment="1">
      <alignment horizontal="center" vertical="center" shrinkToFit="1"/>
    </xf>
    <xf numFmtId="0" fontId="7" fillId="2" borderId="22" xfId="0" applyNumberFormat="1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0" fillId="0" borderId="20" xfId="0" applyNumberFormat="1" applyFont="1" applyFill="1" applyBorder="1" applyAlignment="1">
      <alignment vertical="center" wrapText="1"/>
    </xf>
    <xf numFmtId="0" fontId="10" fillId="0" borderId="2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9"/>
  <sheetViews>
    <sheetView tabSelected="1" topLeftCell="A58" zoomScale="85" zoomScaleNormal="85" workbookViewId="0">
      <selection activeCell="C63" sqref="C63"/>
    </sheetView>
  </sheetViews>
  <sheetFormatPr defaultRowHeight="15" x14ac:dyDescent="0.25"/>
  <cols>
    <col min="1" max="1" width="6.42578125" style="7" customWidth="1"/>
    <col min="2" max="2" width="47" style="7" customWidth="1"/>
    <col min="3" max="3" width="10.85546875" style="7" customWidth="1"/>
    <col min="4" max="4" width="7.28515625" style="7" customWidth="1"/>
    <col min="5" max="5" width="12.7109375" style="7" customWidth="1"/>
    <col min="6" max="6" width="14.5703125" style="7" customWidth="1"/>
    <col min="7" max="7" width="12.7109375" style="7" customWidth="1"/>
    <col min="8" max="8" width="14.7109375" style="7" customWidth="1"/>
    <col min="9" max="9" width="12.7109375" style="7" customWidth="1"/>
    <col min="10" max="10" width="15.28515625" style="7" customWidth="1"/>
    <col min="11" max="12" width="12.7109375" style="11" customWidth="1"/>
    <col min="13" max="13" width="8.7109375" style="7" customWidth="1"/>
    <col min="14" max="14" width="11.85546875" style="7" customWidth="1"/>
    <col min="15" max="16" width="8.7109375" style="7" customWidth="1"/>
    <col min="17" max="17" width="15.85546875" style="7" customWidth="1"/>
  </cols>
  <sheetData>
    <row r="1" spans="1:17" ht="38.450000000000003" customHeight="1" x14ac:dyDescent="0.25">
      <c r="A1" s="43" t="s">
        <v>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s="24" customFormat="1" ht="15.75" x14ac:dyDescent="0.25">
      <c r="A2" s="44" t="s">
        <v>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24" customFormat="1" ht="18.75" customHeight="1" x14ac:dyDescent="0.25">
      <c r="A3" s="45" t="s">
        <v>20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s="24" customFormat="1" ht="96.75" customHeight="1" thickBot="1" x14ac:dyDescent="0.3">
      <c r="A4" s="46" t="s">
        <v>16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15" customHeight="1" thickBot="1" x14ac:dyDescent="0.3">
      <c r="A5" s="47" t="s">
        <v>5</v>
      </c>
      <c r="B5" s="50" t="s">
        <v>0</v>
      </c>
      <c r="C5" s="53" t="s">
        <v>18</v>
      </c>
      <c r="D5" s="56" t="s">
        <v>1</v>
      </c>
      <c r="E5" s="59" t="s">
        <v>2</v>
      </c>
      <c r="F5" s="60"/>
      <c r="G5" s="60"/>
      <c r="H5" s="60"/>
      <c r="I5" s="60"/>
      <c r="J5" s="61"/>
      <c r="K5" s="62" t="s">
        <v>10</v>
      </c>
      <c r="L5" s="63"/>
      <c r="M5" s="72" t="s">
        <v>3</v>
      </c>
      <c r="N5" s="73"/>
      <c r="O5" s="72" t="s">
        <v>4</v>
      </c>
      <c r="P5" s="73"/>
      <c r="Q5" s="73" t="s">
        <v>15</v>
      </c>
    </row>
    <row r="6" spans="1:17" s="1" customFormat="1" ht="57.75" customHeight="1" x14ac:dyDescent="0.25">
      <c r="A6" s="48"/>
      <c r="B6" s="51"/>
      <c r="C6" s="54"/>
      <c r="D6" s="57"/>
      <c r="E6" s="78" t="s">
        <v>52</v>
      </c>
      <c r="F6" s="79"/>
      <c r="G6" s="78" t="s">
        <v>53</v>
      </c>
      <c r="H6" s="79"/>
      <c r="I6" s="78" t="s">
        <v>54</v>
      </c>
      <c r="J6" s="79"/>
      <c r="K6" s="64"/>
      <c r="L6" s="65"/>
      <c r="M6" s="74"/>
      <c r="N6" s="75"/>
      <c r="O6" s="76"/>
      <c r="P6" s="77"/>
      <c r="Q6" s="75"/>
    </row>
    <row r="7" spans="1:17" s="1" customFormat="1" ht="16.5" customHeight="1" thickBot="1" x14ac:dyDescent="0.3">
      <c r="A7" s="49"/>
      <c r="B7" s="52"/>
      <c r="C7" s="55"/>
      <c r="D7" s="58"/>
      <c r="E7" s="12" t="s">
        <v>8</v>
      </c>
      <c r="F7" s="13" t="s">
        <v>9</v>
      </c>
      <c r="G7" s="12" t="s">
        <v>8</v>
      </c>
      <c r="H7" s="13" t="s">
        <v>9</v>
      </c>
      <c r="I7" s="12" t="s">
        <v>8</v>
      </c>
      <c r="J7" s="13" t="s">
        <v>9</v>
      </c>
      <c r="K7" s="14" t="s">
        <v>8</v>
      </c>
      <c r="L7" s="13" t="s">
        <v>9</v>
      </c>
      <c r="M7" s="14" t="s">
        <v>8</v>
      </c>
      <c r="N7" s="13" t="s">
        <v>9</v>
      </c>
      <c r="O7" s="14" t="s">
        <v>8</v>
      </c>
      <c r="P7" s="13" t="s">
        <v>9</v>
      </c>
      <c r="Q7" s="75"/>
    </row>
    <row r="8" spans="1:17" s="1" customFormat="1" ht="12.75" customHeight="1" thickBot="1" x14ac:dyDescent="0.3">
      <c r="A8" s="3">
        <v>1</v>
      </c>
      <c r="B8" s="2">
        <v>2</v>
      </c>
      <c r="C8" s="23"/>
      <c r="D8" s="21">
        <v>3</v>
      </c>
      <c r="E8" s="4">
        <v>4</v>
      </c>
      <c r="F8" s="5">
        <v>5</v>
      </c>
      <c r="G8" s="4">
        <v>6</v>
      </c>
      <c r="H8" s="5">
        <v>7</v>
      </c>
      <c r="I8" s="4">
        <v>8</v>
      </c>
      <c r="J8" s="5">
        <v>9</v>
      </c>
      <c r="K8" s="6">
        <v>10</v>
      </c>
      <c r="L8" s="5">
        <v>11</v>
      </c>
      <c r="M8" s="6">
        <v>12</v>
      </c>
      <c r="N8" s="5">
        <v>13</v>
      </c>
      <c r="O8" s="6">
        <v>14</v>
      </c>
      <c r="P8" s="5">
        <v>15</v>
      </c>
      <c r="Q8" s="18">
        <v>16</v>
      </c>
    </row>
    <row r="9" spans="1:17" s="1" customFormat="1" ht="12" customHeight="1" thickBot="1" x14ac:dyDescent="0.25">
      <c r="A9" s="66"/>
      <c r="B9" s="67"/>
      <c r="C9" s="67"/>
      <c r="D9" s="68"/>
      <c r="E9" s="69" t="s">
        <v>11</v>
      </c>
      <c r="F9" s="70"/>
      <c r="G9" s="69" t="s">
        <v>12</v>
      </c>
      <c r="H9" s="70"/>
      <c r="I9" s="69" t="s">
        <v>13</v>
      </c>
      <c r="J9" s="70"/>
      <c r="K9" s="71" t="s">
        <v>14</v>
      </c>
      <c r="L9" s="70"/>
      <c r="M9" s="22"/>
      <c r="N9" s="20"/>
      <c r="O9" s="16"/>
      <c r="P9" s="17"/>
      <c r="Q9" s="19"/>
    </row>
    <row r="10" spans="1:17" ht="45" customHeight="1" thickBot="1" x14ac:dyDescent="0.3">
      <c r="A10" s="25">
        <v>1</v>
      </c>
      <c r="B10" s="37" t="s">
        <v>22</v>
      </c>
      <c r="C10" s="38" t="s">
        <v>21</v>
      </c>
      <c r="D10" s="26">
        <v>1</v>
      </c>
      <c r="E10" s="27">
        <v>250</v>
      </c>
      <c r="F10" s="34">
        <f>D10*E10</f>
        <v>250</v>
      </c>
      <c r="G10" s="27">
        <v>300</v>
      </c>
      <c r="H10" s="34">
        <f>D10*G10</f>
        <v>300</v>
      </c>
      <c r="I10" s="27">
        <v>260</v>
      </c>
      <c r="J10" s="34">
        <f>D10*I10</f>
        <v>260</v>
      </c>
      <c r="K10" s="28">
        <f>MIN(F10,H10,J10)</f>
        <v>250</v>
      </c>
      <c r="L10" s="28">
        <f>D10*K10</f>
        <v>250</v>
      </c>
      <c r="M10" s="28">
        <f>ROUND(IF(K10&gt;0,STDEV(E10,G10,I10),0),2)</f>
        <v>26.46</v>
      </c>
      <c r="N10" s="28">
        <f>M10*M12</f>
        <v>643.77179999999998</v>
      </c>
      <c r="O10" s="28">
        <f>ROUND(IF(K10&gt;0,STDEV(E10,G10,I10)/AVERAGE(E10,G10,I10)*100,0),2)</f>
        <v>9.8000000000000007</v>
      </c>
      <c r="P10" s="28">
        <f>ROUND(IF(L10&gt;0,STDEV(F10,H10,J10)/AVERAGE(F10,H10,J10)*100,0),2)</f>
        <v>9.8000000000000007</v>
      </c>
      <c r="Q10" s="35">
        <f>MIN(F10)</f>
        <v>250</v>
      </c>
    </row>
    <row r="11" spans="1:17" ht="39.75" customHeight="1" thickBot="1" x14ac:dyDescent="0.3">
      <c r="A11" s="25">
        <v>2</v>
      </c>
      <c r="B11" s="39" t="s">
        <v>22</v>
      </c>
      <c r="C11" s="40" t="s">
        <v>21</v>
      </c>
      <c r="D11" s="26">
        <v>1</v>
      </c>
      <c r="E11" s="27">
        <v>356</v>
      </c>
      <c r="F11" s="34">
        <f>E11*D11</f>
        <v>356</v>
      </c>
      <c r="G11" s="27">
        <v>400</v>
      </c>
      <c r="H11" s="34">
        <f t="shared" ref="H11:H91" si="0">D11*G11</f>
        <v>400</v>
      </c>
      <c r="I11" s="27">
        <v>360</v>
      </c>
      <c r="J11" s="34">
        <f t="shared" ref="J11:J93" si="1">D11*I11</f>
        <v>360</v>
      </c>
      <c r="K11" s="28">
        <f t="shared" ref="K11:K93" si="2">MIN(F11,H11,J11)</f>
        <v>356</v>
      </c>
      <c r="L11" s="28">
        <f t="shared" ref="L11:L93" si="3">D11*K11</f>
        <v>356</v>
      </c>
      <c r="M11" s="28">
        <f t="shared" ref="M11:M12" si="4">ROUND(IF(K11&gt;0,STDEV(E11,G11,I11),0),2)</f>
        <v>24.33</v>
      </c>
      <c r="N11" s="28">
        <f t="shared" ref="N11:N74" si="5">M11*M13</f>
        <v>591.94889999999987</v>
      </c>
      <c r="O11" s="28">
        <f t="shared" ref="O11:O74" si="6">ROUND(IF(K11&gt;0,STDEV(E11,G11,I11)/AVERAGE(E11,G11,I11)*100,0),2)</f>
        <v>6.54</v>
      </c>
      <c r="P11" s="28">
        <f t="shared" ref="P11:P68" si="7">ROUND(IF(L11&gt;0,STDEV(F11,H11,J11)/AVERAGE(F11,H11,J11)*100,0),2)</f>
        <v>6.54</v>
      </c>
      <c r="Q11" s="35">
        <f t="shared" ref="Q11:Q93" si="8">MIN(F11)</f>
        <v>356</v>
      </c>
    </row>
    <row r="12" spans="1:17" ht="45" customHeight="1" thickBot="1" x14ac:dyDescent="0.3">
      <c r="A12" s="25">
        <v>3</v>
      </c>
      <c r="B12" s="39" t="s">
        <v>22</v>
      </c>
      <c r="C12" s="40" t="s">
        <v>21</v>
      </c>
      <c r="D12" s="26">
        <v>1</v>
      </c>
      <c r="E12" s="27">
        <v>256</v>
      </c>
      <c r="F12" s="34">
        <f t="shared" ref="F12:F93" si="9">E12*D12</f>
        <v>256</v>
      </c>
      <c r="G12" s="36">
        <v>300</v>
      </c>
      <c r="H12" s="34">
        <f t="shared" si="0"/>
        <v>300</v>
      </c>
      <c r="I12" s="27">
        <v>260</v>
      </c>
      <c r="J12" s="34">
        <f t="shared" si="1"/>
        <v>260</v>
      </c>
      <c r="K12" s="28">
        <f t="shared" si="2"/>
        <v>256</v>
      </c>
      <c r="L12" s="28">
        <f t="shared" si="3"/>
        <v>256</v>
      </c>
      <c r="M12" s="28">
        <f t="shared" si="4"/>
        <v>24.33</v>
      </c>
      <c r="N12" s="28">
        <f t="shared" si="5"/>
        <v>98.293199999999999</v>
      </c>
      <c r="O12" s="28">
        <f t="shared" si="6"/>
        <v>8.9499999999999993</v>
      </c>
      <c r="P12" s="28">
        <f t="shared" si="7"/>
        <v>8.9499999999999993</v>
      </c>
      <c r="Q12" s="35">
        <f t="shared" si="8"/>
        <v>256</v>
      </c>
    </row>
    <row r="13" spans="1:17" ht="45" customHeight="1" thickBot="1" x14ac:dyDescent="0.3">
      <c r="A13" s="25">
        <v>4</v>
      </c>
      <c r="B13" s="39" t="s">
        <v>22</v>
      </c>
      <c r="C13" s="40" t="s">
        <v>21</v>
      </c>
      <c r="D13" s="26">
        <v>1</v>
      </c>
      <c r="E13" s="27">
        <v>356</v>
      </c>
      <c r="F13" s="34">
        <f t="shared" si="9"/>
        <v>356</v>
      </c>
      <c r="G13" s="36">
        <v>400</v>
      </c>
      <c r="H13" s="34">
        <f t="shared" si="0"/>
        <v>400</v>
      </c>
      <c r="I13" s="27">
        <v>360</v>
      </c>
      <c r="J13" s="34">
        <f t="shared" si="1"/>
        <v>360</v>
      </c>
      <c r="K13" s="28">
        <f t="shared" si="2"/>
        <v>356</v>
      </c>
      <c r="L13" s="28">
        <f t="shared" si="3"/>
        <v>356</v>
      </c>
      <c r="M13" s="28">
        <f t="shared" ref="M13:M93" si="10">ROUND(IF(K13&gt;0,STDEV(E13,G13,I13),0),2)</f>
        <v>24.33</v>
      </c>
      <c r="N13" s="28">
        <f t="shared" si="5"/>
        <v>85.398299999999992</v>
      </c>
      <c r="O13" s="28">
        <f t="shared" si="6"/>
        <v>6.54</v>
      </c>
      <c r="P13" s="28">
        <f t="shared" si="7"/>
        <v>6.54</v>
      </c>
      <c r="Q13" s="35">
        <f t="shared" si="8"/>
        <v>356</v>
      </c>
    </row>
    <row r="14" spans="1:17" ht="45" customHeight="1" thickBot="1" x14ac:dyDescent="0.3">
      <c r="A14" s="25">
        <v>5</v>
      </c>
      <c r="B14" s="39" t="s">
        <v>23</v>
      </c>
      <c r="C14" s="40" t="s">
        <v>21</v>
      </c>
      <c r="D14" s="26">
        <v>1</v>
      </c>
      <c r="E14" s="27">
        <v>10</v>
      </c>
      <c r="F14" s="34">
        <f t="shared" si="9"/>
        <v>10</v>
      </c>
      <c r="G14" s="36">
        <v>18</v>
      </c>
      <c r="H14" s="34">
        <f t="shared" si="0"/>
        <v>18</v>
      </c>
      <c r="I14" s="27">
        <v>15</v>
      </c>
      <c r="J14" s="34">
        <v>15</v>
      </c>
      <c r="K14" s="28">
        <f t="shared" si="2"/>
        <v>10</v>
      </c>
      <c r="L14" s="28">
        <f t="shared" si="3"/>
        <v>10</v>
      </c>
      <c r="M14" s="28">
        <f t="shared" si="10"/>
        <v>4.04</v>
      </c>
      <c r="N14" s="28">
        <f t="shared" si="5"/>
        <v>18.220399999999998</v>
      </c>
      <c r="O14" s="28">
        <f t="shared" si="6"/>
        <v>28.2</v>
      </c>
      <c r="P14" s="28">
        <f t="shared" si="7"/>
        <v>28.2</v>
      </c>
      <c r="Q14" s="35">
        <f t="shared" si="8"/>
        <v>10</v>
      </c>
    </row>
    <row r="15" spans="1:17" ht="45" customHeight="1" thickBot="1" x14ac:dyDescent="0.3">
      <c r="A15" s="25">
        <v>6</v>
      </c>
      <c r="B15" s="39" t="s">
        <v>23</v>
      </c>
      <c r="C15" s="40" t="s">
        <v>21</v>
      </c>
      <c r="D15" s="26">
        <v>1</v>
      </c>
      <c r="E15" s="27">
        <v>22</v>
      </c>
      <c r="F15" s="34">
        <f t="shared" si="9"/>
        <v>22</v>
      </c>
      <c r="G15" s="36">
        <v>29</v>
      </c>
      <c r="H15" s="34">
        <f t="shared" si="0"/>
        <v>29</v>
      </c>
      <c r="I15" s="27">
        <v>25</v>
      </c>
      <c r="J15" s="34">
        <f t="shared" si="1"/>
        <v>25</v>
      </c>
      <c r="K15" s="28">
        <f t="shared" si="2"/>
        <v>22</v>
      </c>
      <c r="L15" s="28">
        <f t="shared" si="3"/>
        <v>22</v>
      </c>
      <c r="M15" s="28">
        <f t="shared" si="10"/>
        <v>3.51</v>
      </c>
      <c r="N15" s="28">
        <f t="shared" si="5"/>
        <v>21.446100000000001</v>
      </c>
      <c r="O15" s="28">
        <f t="shared" si="6"/>
        <v>13.86</v>
      </c>
      <c r="P15" s="28">
        <f t="shared" si="7"/>
        <v>13.86</v>
      </c>
      <c r="Q15" s="35">
        <f t="shared" si="8"/>
        <v>22</v>
      </c>
    </row>
    <row r="16" spans="1:17" ht="45" customHeight="1" thickBot="1" x14ac:dyDescent="0.3">
      <c r="A16" s="25">
        <v>7</v>
      </c>
      <c r="B16" s="39" t="s">
        <v>23</v>
      </c>
      <c r="C16" s="40" t="s">
        <v>21</v>
      </c>
      <c r="D16" s="26">
        <v>1</v>
      </c>
      <c r="E16" s="27">
        <v>130</v>
      </c>
      <c r="F16" s="34">
        <f t="shared" si="9"/>
        <v>130</v>
      </c>
      <c r="G16" s="36">
        <v>139</v>
      </c>
      <c r="H16" s="34">
        <f t="shared" si="0"/>
        <v>139</v>
      </c>
      <c r="I16" s="27">
        <v>135</v>
      </c>
      <c r="J16" s="34">
        <f t="shared" si="1"/>
        <v>135</v>
      </c>
      <c r="K16" s="28">
        <f t="shared" si="2"/>
        <v>130</v>
      </c>
      <c r="L16" s="28">
        <f t="shared" si="3"/>
        <v>130</v>
      </c>
      <c r="M16" s="28">
        <f t="shared" si="10"/>
        <v>4.51</v>
      </c>
      <c r="N16" s="28">
        <f t="shared" si="5"/>
        <v>20.3401</v>
      </c>
      <c r="O16" s="28">
        <f t="shared" si="6"/>
        <v>3.35</v>
      </c>
      <c r="P16" s="28">
        <f t="shared" si="7"/>
        <v>3.35</v>
      </c>
      <c r="Q16" s="35">
        <f t="shared" si="8"/>
        <v>130</v>
      </c>
    </row>
    <row r="17" spans="1:17" ht="45" customHeight="1" thickBot="1" x14ac:dyDescent="0.3">
      <c r="A17" s="25">
        <v>8</v>
      </c>
      <c r="B17" s="39" t="s">
        <v>23</v>
      </c>
      <c r="C17" s="40" t="s">
        <v>21</v>
      </c>
      <c r="D17" s="26">
        <v>1</v>
      </c>
      <c r="E17" s="27">
        <v>156</v>
      </c>
      <c r="F17" s="34">
        <f t="shared" si="9"/>
        <v>156</v>
      </c>
      <c r="G17" s="36">
        <v>168</v>
      </c>
      <c r="H17" s="34">
        <f t="shared" si="0"/>
        <v>168</v>
      </c>
      <c r="I17" s="27">
        <v>160</v>
      </c>
      <c r="J17" s="34">
        <f t="shared" si="1"/>
        <v>160</v>
      </c>
      <c r="K17" s="28">
        <f t="shared" si="2"/>
        <v>156</v>
      </c>
      <c r="L17" s="28">
        <f t="shared" si="3"/>
        <v>156</v>
      </c>
      <c r="M17" s="28">
        <f t="shared" si="10"/>
        <v>6.11</v>
      </c>
      <c r="N17" s="28">
        <f t="shared" si="5"/>
        <v>27.556100000000001</v>
      </c>
      <c r="O17" s="28">
        <f t="shared" si="6"/>
        <v>3.79</v>
      </c>
      <c r="P17" s="28">
        <f t="shared" si="7"/>
        <v>3.79</v>
      </c>
      <c r="Q17" s="35">
        <f t="shared" si="8"/>
        <v>156</v>
      </c>
    </row>
    <row r="18" spans="1:17" ht="45" customHeight="1" thickBot="1" x14ac:dyDescent="0.3">
      <c r="A18" s="25">
        <v>9</v>
      </c>
      <c r="B18" s="39" t="s">
        <v>23</v>
      </c>
      <c r="C18" s="40" t="s">
        <v>21</v>
      </c>
      <c r="D18" s="26">
        <v>1</v>
      </c>
      <c r="E18" s="27">
        <v>160</v>
      </c>
      <c r="F18" s="34">
        <f t="shared" si="9"/>
        <v>160</v>
      </c>
      <c r="G18" s="36">
        <v>169</v>
      </c>
      <c r="H18" s="34">
        <f t="shared" si="0"/>
        <v>169</v>
      </c>
      <c r="I18" s="27">
        <v>165</v>
      </c>
      <c r="J18" s="34">
        <f t="shared" si="1"/>
        <v>165</v>
      </c>
      <c r="K18" s="28">
        <f t="shared" si="2"/>
        <v>160</v>
      </c>
      <c r="L18" s="28">
        <f t="shared" si="3"/>
        <v>160</v>
      </c>
      <c r="M18" s="28">
        <f t="shared" si="10"/>
        <v>4.51</v>
      </c>
      <c r="N18" s="28">
        <f t="shared" si="5"/>
        <v>20.3401</v>
      </c>
      <c r="O18" s="28">
        <f t="shared" si="6"/>
        <v>2.74</v>
      </c>
      <c r="P18" s="28">
        <f t="shared" si="7"/>
        <v>2.74</v>
      </c>
      <c r="Q18" s="35">
        <f t="shared" si="8"/>
        <v>160</v>
      </c>
    </row>
    <row r="19" spans="1:17" ht="45" customHeight="1" thickBot="1" x14ac:dyDescent="0.3">
      <c r="A19" s="25">
        <v>10</v>
      </c>
      <c r="B19" s="39" t="s">
        <v>23</v>
      </c>
      <c r="C19" s="40" t="s">
        <v>21</v>
      </c>
      <c r="D19" s="26">
        <v>1</v>
      </c>
      <c r="E19" s="27">
        <v>250</v>
      </c>
      <c r="F19" s="34">
        <f t="shared" si="9"/>
        <v>250</v>
      </c>
      <c r="G19" s="36">
        <v>259</v>
      </c>
      <c r="H19" s="34">
        <f t="shared" si="0"/>
        <v>259</v>
      </c>
      <c r="I19" s="27">
        <v>255</v>
      </c>
      <c r="J19" s="34">
        <f t="shared" si="1"/>
        <v>255</v>
      </c>
      <c r="K19" s="28">
        <f t="shared" si="2"/>
        <v>250</v>
      </c>
      <c r="L19" s="28">
        <f t="shared" si="3"/>
        <v>250</v>
      </c>
      <c r="M19" s="28">
        <f t="shared" si="10"/>
        <v>4.51</v>
      </c>
      <c r="N19" s="28">
        <f t="shared" si="5"/>
        <v>20.3401</v>
      </c>
      <c r="O19" s="28">
        <f t="shared" si="6"/>
        <v>1.77</v>
      </c>
      <c r="P19" s="28">
        <f t="shared" si="7"/>
        <v>1.77</v>
      </c>
      <c r="Q19" s="35">
        <f t="shared" si="8"/>
        <v>250</v>
      </c>
    </row>
    <row r="20" spans="1:17" ht="45" customHeight="1" thickBot="1" x14ac:dyDescent="0.3">
      <c r="A20" s="25">
        <v>11</v>
      </c>
      <c r="B20" s="39" t="s">
        <v>23</v>
      </c>
      <c r="C20" s="40" t="s">
        <v>21</v>
      </c>
      <c r="D20" s="26">
        <v>1</v>
      </c>
      <c r="E20" s="27">
        <v>160</v>
      </c>
      <c r="F20" s="34">
        <f t="shared" si="9"/>
        <v>160</v>
      </c>
      <c r="G20" s="36">
        <v>169</v>
      </c>
      <c r="H20" s="34">
        <f t="shared" si="0"/>
        <v>169</v>
      </c>
      <c r="I20" s="27">
        <v>165</v>
      </c>
      <c r="J20" s="34">
        <f t="shared" si="1"/>
        <v>165</v>
      </c>
      <c r="K20" s="28">
        <f t="shared" si="2"/>
        <v>160</v>
      </c>
      <c r="L20" s="28">
        <f t="shared" si="3"/>
        <v>160</v>
      </c>
      <c r="M20" s="28">
        <f t="shared" si="10"/>
        <v>4.51</v>
      </c>
      <c r="N20" s="28">
        <f t="shared" si="5"/>
        <v>20.3401</v>
      </c>
      <c r="O20" s="28">
        <f t="shared" si="6"/>
        <v>2.74</v>
      </c>
      <c r="P20" s="28">
        <f t="shared" si="7"/>
        <v>2.74</v>
      </c>
      <c r="Q20" s="35">
        <f t="shared" si="8"/>
        <v>160</v>
      </c>
    </row>
    <row r="21" spans="1:17" ht="45" customHeight="1" thickBot="1" x14ac:dyDescent="0.3">
      <c r="A21" s="25">
        <v>12</v>
      </c>
      <c r="B21" s="39" t="s">
        <v>23</v>
      </c>
      <c r="C21" s="40" t="s">
        <v>21</v>
      </c>
      <c r="D21" s="26">
        <v>1</v>
      </c>
      <c r="E21" s="27">
        <v>180</v>
      </c>
      <c r="F21" s="34">
        <f t="shared" si="9"/>
        <v>180</v>
      </c>
      <c r="G21" s="36">
        <v>189</v>
      </c>
      <c r="H21" s="34">
        <f t="shared" si="0"/>
        <v>189</v>
      </c>
      <c r="I21" s="27">
        <v>185</v>
      </c>
      <c r="J21" s="34">
        <f t="shared" si="1"/>
        <v>185</v>
      </c>
      <c r="K21" s="28">
        <f t="shared" si="2"/>
        <v>180</v>
      </c>
      <c r="L21" s="28">
        <f t="shared" si="3"/>
        <v>180</v>
      </c>
      <c r="M21" s="28">
        <f t="shared" si="10"/>
        <v>4.51</v>
      </c>
      <c r="N21" s="28">
        <f t="shared" si="5"/>
        <v>7.8022999999999998</v>
      </c>
      <c r="O21" s="28">
        <f t="shared" si="6"/>
        <v>2.44</v>
      </c>
      <c r="P21" s="28">
        <f t="shared" si="7"/>
        <v>2.44</v>
      </c>
      <c r="Q21" s="35">
        <f t="shared" si="8"/>
        <v>180</v>
      </c>
    </row>
    <row r="22" spans="1:17" ht="45" customHeight="1" thickBot="1" x14ac:dyDescent="0.3">
      <c r="A22" s="25">
        <v>13</v>
      </c>
      <c r="B22" s="39" t="s">
        <v>23</v>
      </c>
      <c r="C22" s="40" t="s">
        <v>21</v>
      </c>
      <c r="D22" s="26">
        <v>1</v>
      </c>
      <c r="E22" s="27">
        <v>170</v>
      </c>
      <c r="F22" s="34">
        <f t="shared" si="9"/>
        <v>170</v>
      </c>
      <c r="G22" s="36">
        <v>179</v>
      </c>
      <c r="H22" s="34">
        <f t="shared" si="0"/>
        <v>179</v>
      </c>
      <c r="I22" s="27">
        <v>175</v>
      </c>
      <c r="J22" s="34">
        <f t="shared" si="1"/>
        <v>175</v>
      </c>
      <c r="K22" s="28">
        <f t="shared" si="2"/>
        <v>170</v>
      </c>
      <c r="L22" s="28">
        <f t="shared" si="3"/>
        <v>170</v>
      </c>
      <c r="M22" s="28">
        <f t="shared" si="10"/>
        <v>4.51</v>
      </c>
      <c r="N22" s="28">
        <f t="shared" si="5"/>
        <v>34.0505</v>
      </c>
      <c r="O22" s="28">
        <f t="shared" si="6"/>
        <v>2.58</v>
      </c>
      <c r="P22" s="28">
        <f t="shared" si="7"/>
        <v>2.58</v>
      </c>
      <c r="Q22" s="35">
        <f t="shared" si="8"/>
        <v>170</v>
      </c>
    </row>
    <row r="23" spans="1:17" ht="45" customHeight="1" thickBot="1" x14ac:dyDescent="0.3">
      <c r="A23" s="25">
        <v>14</v>
      </c>
      <c r="B23" s="39" t="s">
        <v>23</v>
      </c>
      <c r="C23" s="40" t="s">
        <v>21</v>
      </c>
      <c r="D23" s="26">
        <v>1</v>
      </c>
      <c r="E23" s="27">
        <v>226</v>
      </c>
      <c r="F23" s="34">
        <f t="shared" si="9"/>
        <v>226</v>
      </c>
      <c r="G23" s="36">
        <v>229</v>
      </c>
      <c r="H23" s="34">
        <f t="shared" si="0"/>
        <v>229</v>
      </c>
      <c r="I23" s="27">
        <v>226</v>
      </c>
      <c r="J23" s="34">
        <f t="shared" si="1"/>
        <v>226</v>
      </c>
      <c r="K23" s="28">
        <f t="shared" si="2"/>
        <v>226</v>
      </c>
      <c r="L23" s="28">
        <f t="shared" si="3"/>
        <v>226</v>
      </c>
      <c r="M23" s="28">
        <f t="shared" si="10"/>
        <v>1.73</v>
      </c>
      <c r="N23" s="28">
        <f t="shared" si="5"/>
        <v>16.434999999999999</v>
      </c>
      <c r="O23" s="28">
        <f t="shared" si="6"/>
        <v>0.76</v>
      </c>
      <c r="P23" s="28">
        <f t="shared" si="7"/>
        <v>0.76</v>
      </c>
      <c r="Q23" s="35">
        <f t="shared" si="8"/>
        <v>226</v>
      </c>
    </row>
    <row r="24" spans="1:17" ht="45" customHeight="1" thickBot="1" x14ac:dyDescent="0.3">
      <c r="A24" s="25">
        <v>15</v>
      </c>
      <c r="B24" s="39" t="s">
        <v>23</v>
      </c>
      <c r="C24" s="40" t="s">
        <v>21</v>
      </c>
      <c r="D24" s="26">
        <v>1</v>
      </c>
      <c r="E24" s="27">
        <v>354</v>
      </c>
      <c r="F24" s="34">
        <f t="shared" si="9"/>
        <v>354</v>
      </c>
      <c r="G24" s="36">
        <v>369</v>
      </c>
      <c r="H24" s="34">
        <f t="shared" si="0"/>
        <v>369</v>
      </c>
      <c r="I24" s="27">
        <v>360</v>
      </c>
      <c r="J24" s="34">
        <f t="shared" si="1"/>
        <v>360</v>
      </c>
      <c r="K24" s="28">
        <f t="shared" si="2"/>
        <v>354</v>
      </c>
      <c r="L24" s="28">
        <f t="shared" si="3"/>
        <v>354</v>
      </c>
      <c r="M24" s="28">
        <f t="shared" si="10"/>
        <v>7.55</v>
      </c>
      <c r="N24" s="28">
        <f t="shared" si="5"/>
        <v>240.0145</v>
      </c>
      <c r="O24" s="28">
        <f t="shared" si="6"/>
        <v>2.09</v>
      </c>
      <c r="P24" s="28">
        <f t="shared" si="7"/>
        <v>2.09</v>
      </c>
      <c r="Q24" s="35">
        <f t="shared" si="8"/>
        <v>354</v>
      </c>
    </row>
    <row r="25" spans="1:17" ht="45" customHeight="1" thickBot="1" x14ac:dyDescent="0.3">
      <c r="A25" s="25">
        <v>16</v>
      </c>
      <c r="B25" s="39" t="s">
        <v>23</v>
      </c>
      <c r="C25" s="40" t="s">
        <v>21</v>
      </c>
      <c r="D25" s="26">
        <v>1</v>
      </c>
      <c r="E25" s="27">
        <v>340</v>
      </c>
      <c r="F25" s="34">
        <f t="shared" si="9"/>
        <v>340</v>
      </c>
      <c r="G25" s="36">
        <v>359</v>
      </c>
      <c r="H25" s="34">
        <f t="shared" si="0"/>
        <v>359</v>
      </c>
      <c r="I25" s="27">
        <v>350</v>
      </c>
      <c r="J25" s="34">
        <f t="shared" si="1"/>
        <v>350</v>
      </c>
      <c r="K25" s="28">
        <f t="shared" si="2"/>
        <v>340</v>
      </c>
      <c r="L25" s="28">
        <f t="shared" si="3"/>
        <v>340</v>
      </c>
      <c r="M25" s="28">
        <f t="shared" si="10"/>
        <v>9.5</v>
      </c>
      <c r="N25" s="28">
        <f t="shared" si="5"/>
        <v>90.25</v>
      </c>
      <c r="O25" s="28">
        <f t="shared" si="6"/>
        <v>2.72</v>
      </c>
      <c r="P25" s="28">
        <f t="shared" si="7"/>
        <v>2.72</v>
      </c>
      <c r="Q25" s="35">
        <f t="shared" si="8"/>
        <v>340</v>
      </c>
    </row>
    <row r="26" spans="1:17" ht="45" customHeight="1" thickBot="1" x14ac:dyDescent="0.3">
      <c r="A26" s="25">
        <v>17</v>
      </c>
      <c r="B26" s="39" t="s">
        <v>23</v>
      </c>
      <c r="C26" s="40" t="s">
        <v>21</v>
      </c>
      <c r="D26" s="26">
        <v>1</v>
      </c>
      <c r="E26" s="27">
        <v>500</v>
      </c>
      <c r="F26" s="34">
        <f t="shared" si="9"/>
        <v>500</v>
      </c>
      <c r="G26" s="36">
        <v>559</v>
      </c>
      <c r="H26" s="34">
        <f t="shared" si="0"/>
        <v>559</v>
      </c>
      <c r="I26" s="27">
        <v>550</v>
      </c>
      <c r="J26" s="34">
        <f t="shared" si="1"/>
        <v>550</v>
      </c>
      <c r="K26" s="28">
        <f t="shared" si="2"/>
        <v>500</v>
      </c>
      <c r="L26" s="28">
        <f t="shared" si="3"/>
        <v>500</v>
      </c>
      <c r="M26" s="28">
        <f t="shared" si="10"/>
        <v>31.79</v>
      </c>
      <c r="N26" s="28">
        <f t="shared" si="5"/>
        <v>1010.6040999999999</v>
      </c>
      <c r="O26" s="28">
        <f t="shared" si="6"/>
        <v>5.93</v>
      </c>
      <c r="P26" s="28">
        <f t="shared" si="7"/>
        <v>5.93</v>
      </c>
      <c r="Q26" s="35">
        <f t="shared" si="8"/>
        <v>500</v>
      </c>
    </row>
    <row r="27" spans="1:17" ht="45" customHeight="1" thickBot="1" x14ac:dyDescent="0.3">
      <c r="A27" s="25">
        <v>18</v>
      </c>
      <c r="B27" s="39" t="s">
        <v>23</v>
      </c>
      <c r="C27" s="40" t="s">
        <v>21</v>
      </c>
      <c r="D27" s="26">
        <v>1</v>
      </c>
      <c r="E27" s="27">
        <v>540</v>
      </c>
      <c r="F27" s="34">
        <f t="shared" si="9"/>
        <v>540</v>
      </c>
      <c r="G27" s="36">
        <v>559</v>
      </c>
      <c r="H27" s="34">
        <f t="shared" si="0"/>
        <v>559</v>
      </c>
      <c r="I27" s="27">
        <v>550</v>
      </c>
      <c r="J27" s="34">
        <f t="shared" si="1"/>
        <v>550</v>
      </c>
      <c r="K27" s="28">
        <f t="shared" si="2"/>
        <v>540</v>
      </c>
      <c r="L27" s="28">
        <f t="shared" si="3"/>
        <v>540</v>
      </c>
      <c r="M27" s="28">
        <f t="shared" si="10"/>
        <v>9.5</v>
      </c>
      <c r="N27" s="28">
        <f t="shared" si="5"/>
        <v>90.25</v>
      </c>
      <c r="O27" s="28">
        <f t="shared" si="6"/>
        <v>1.73</v>
      </c>
      <c r="P27" s="28">
        <f t="shared" si="7"/>
        <v>1.73</v>
      </c>
      <c r="Q27" s="35">
        <f t="shared" si="8"/>
        <v>540</v>
      </c>
    </row>
    <row r="28" spans="1:17" ht="45" customHeight="1" thickBot="1" x14ac:dyDescent="0.3">
      <c r="A28" s="25">
        <v>19</v>
      </c>
      <c r="B28" s="39" t="s">
        <v>23</v>
      </c>
      <c r="C28" s="40" t="s">
        <v>21</v>
      </c>
      <c r="D28" s="26">
        <v>1</v>
      </c>
      <c r="E28" s="27">
        <v>400</v>
      </c>
      <c r="F28" s="34">
        <f t="shared" si="9"/>
        <v>400</v>
      </c>
      <c r="G28" s="36">
        <v>459</v>
      </c>
      <c r="H28" s="34">
        <f t="shared" si="0"/>
        <v>459</v>
      </c>
      <c r="I28" s="27">
        <v>450</v>
      </c>
      <c r="J28" s="34">
        <f t="shared" si="1"/>
        <v>450</v>
      </c>
      <c r="K28" s="28">
        <f t="shared" si="2"/>
        <v>400</v>
      </c>
      <c r="L28" s="28">
        <f t="shared" si="3"/>
        <v>400</v>
      </c>
      <c r="M28" s="28">
        <f t="shared" si="10"/>
        <v>31.79</v>
      </c>
      <c r="N28" s="28">
        <f t="shared" si="5"/>
        <v>186.2894</v>
      </c>
      <c r="O28" s="28">
        <f t="shared" si="6"/>
        <v>7.28</v>
      </c>
      <c r="P28" s="28">
        <f t="shared" si="7"/>
        <v>7.28</v>
      </c>
      <c r="Q28" s="35">
        <f t="shared" si="8"/>
        <v>400</v>
      </c>
    </row>
    <row r="29" spans="1:17" ht="45" customHeight="1" thickBot="1" x14ac:dyDescent="0.3">
      <c r="A29" s="25">
        <v>20</v>
      </c>
      <c r="B29" s="39" t="s">
        <v>23</v>
      </c>
      <c r="C29" s="40" t="s">
        <v>21</v>
      </c>
      <c r="D29" s="26">
        <v>1</v>
      </c>
      <c r="E29" s="27">
        <v>440</v>
      </c>
      <c r="F29" s="34">
        <f t="shared" si="9"/>
        <v>440</v>
      </c>
      <c r="G29" s="36">
        <v>459</v>
      </c>
      <c r="H29" s="34">
        <f t="shared" si="0"/>
        <v>459</v>
      </c>
      <c r="I29" s="27">
        <v>450</v>
      </c>
      <c r="J29" s="34">
        <f t="shared" si="1"/>
        <v>450</v>
      </c>
      <c r="K29" s="28">
        <f t="shared" si="2"/>
        <v>440</v>
      </c>
      <c r="L29" s="28">
        <f t="shared" si="3"/>
        <v>440</v>
      </c>
      <c r="M29" s="28">
        <f t="shared" si="10"/>
        <v>9.5</v>
      </c>
      <c r="N29" s="28">
        <f t="shared" si="5"/>
        <v>52.344999999999999</v>
      </c>
      <c r="O29" s="28">
        <f t="shared" si="6"/>
        <v>2.11</v>
      </c>
      <c r="P29" s="28">
        <f t="shared" si="7"/>
        <v>2.11</v>
      </c>
      <c r="Q29" s="35">
        <f t="shared" si="8"/>
        <v>440</v>
      </c>
    </row>
    <row r="30" spans="1:17" ht="45" customHeight="1" thickBot="1" x14ac:dyDescent="0.3">
      <c r="A30" s="25">
        <v>21</v>
      </c>
      <c r="B30" s="39" t="s">
        <v>23</v>
      </c>
      <c r="C30" s="40" t="s">
        <v>21</v>
      </c>
      <c r="D30" s="26">
        <v>1</v>
      </c>
      <c r="E30" s="27">
        <v>368</v>
      </c>
      <c r="F30" s="34">
        <f t="shared" si="9"/>
        <v>368</v>
      </c>
      <c r="G30" s="36">
        <v>379</v>
      </c>
      <c r="H30" s="34">
        <f t="shared" si="0"/>
        <v>379</v>
      </c>
      <c r="I30" s="27">
        <v>370</v>
      </c>
      <c r="J30" s="34">
        <f t="shared" si="1"/>
        <v>370</v>
      </c>
      <c r="K30" s="28">
        <f t="shared" si="2"/>
        <v>368</v>
      </c>
      <c r="L30" s="28">
        <f t="shared" si="3"/>
        <v>368</v>
      </c>
      <c r="M30" s="28">
        <f t="shared" si="10"/>
        <v>5.86</v>
      </c>
      <c r="N30" s="28">
        <f t="shared" si="5"/>
        <v>23.674400000000002</v>
      </c>
      <c r="O30" s="28">
        <f t="shared" si="6"/>
        <v>1.57</v>
      </c>
      <c r="P30" s="28">
        <f t="shared" si="7"/>
        <v>1.57</v>
      </c>
      <c r="Q30" s="35">
        <f t="shared" si="8"/>
        <v>368</v>
      </c>
    </row>
    <row r="31" spans="1:17" ht="45" customHeight="1" thickBot="1" x14ac:dyDescent="0.3">
      <c r="A31" s="25">
        <v>22</v>
      </c>
      <c r="B31" s="39" t="s">
        <v>23</v>
      </c>
      <c r="C31" s="40" t="s">
        <v>21</v>
      </c>
      <c r="D31" s="26">
        <v>1</v>
      </c>
      <c r="E31" s="27">
        <v>449</v>
      </c>
      <c r="F31" s="34">
        <f t="shared" si="9"/>
        <v>449</v>
      </c>
      <c r="G31" s="36">
        <v>459</v>
      </c>
      <c r="H31" s="34">
        <f t="shared" si="0"/>
        <v>459</v>
      </c>
      <c r="I31" s="27">
        <v>450</v>
      </c>
      <c r="J31" s="34">
        <f t="shared" si="1"/>
        <v>450</v>
      </c>
      <c r="K31" s="28">
        <f t="shared" si="2"/>
        <v>449</v>
      </c>
      <c r="L31" s="28">
        <f t="shared" si="3"/>
        <v>449</v>
      </c>
      <c r="M31" s="28">
        <f t="shared" si="10"/>
        <v>5.51</v>
      </c>
      <c r="N31" s="28">
        <f t="shared" si="5"/>
        <v>24.850099999999998</v>
      </c>
      <c r="O31" s="28">
        <f t="shared" si="6"/>
        <v>1.22</v>
      </c>
      <c r="P31" s="28">
        <f t="shared" si="7"/>
        <v>1.22</v>
      </c>
      <c r="Q31" s="35">
        <f t="shared" si="8"/>
        <v>449</v>
      </c>
    </row>
    <row r="32" spans="1:17" ht="45" customHeight="1" thickBot="1" x14ac:dyDescent="0.3">
      <c r="A32" s="25">
        <v>23</v>
      </c>
      <c r="B32" s="39" t="s">
        <v>24</v>
      </c>
      <c r="C32" s="40" t="s">
        <v>21</v>
      </c>
      <c r="D32" s="26">
        <v>1</v>
      </c>
      <c r="E32" s="27">
        <v>10</v>
      </c>
      <c r="F32" s="34">
        <f t="shared" si="9"/>
        <v>10</v>
      </c>
      <c r="G32" s="36">
        <v>18</v>
      </c>
      <c r="H32" s="34">
        <f t="shared" si="0"/>
        <v>18</v>
      </c>
      <c r="I32" s="27">
        <v>15</v>
      </c>
      <c r="J32" s="34">
        <f t="shared" si="1"/>
        <v>15</v>
      </c>
      <c r="K32" s="28">
        <f t="shared" si="2"/>
        <v>10</v>
      </c>
      <c r="L32" s="28">
        <f t="shared" si="3"/>
        <v>10</v>
      </c>
      <c r="M32" s="28">
        <f t="shared" si="10"/>
        <v>4.04</v>
      </c>
      <c r="N32" s="28">
        <f t="shared" si="5"/>
        <v>14.180399999999999</v>
      </c>
      <c r="O32" s="28">
        <f t="shared" si="6"/>
        <v>28.2</v>
      </c>
      <c r="P32" s="28">
        <f t="shared" si="7"/>
        <v>28.2</v>
      </c>
      <c r="Q32" s="35">
        <f t="shared" si="8"/>
        <v>10</v>
      </c>
    </row>
    <row r="33" spans="1:17" ht="45" customHeight="1" thickBot="1" x14ac:dyDescent="0.3">
      <c r="A33" s="25">
        <v>24</v>
      </c>
      <c r="B33" s="39" t="s">
        <v>24</v>
      </c>
      <c r="C33" s="40" t="s">
        <v>21</v>
      </c>
      <c r="D33" s="26">
        <v>1</v>
      </c>
      <c r="E33" s="27">
        <v>20</v>
      </c>
      <c r="F33" s="34">
        <f t="shared" si="9"/>
        <v>20</v>
      </c>
      <c r="G33" s="36">
        <v>29</v>
      </c>
      <c r="H33" s="34">
        <f t="shared" si="0"/>
        <v>29</v>
      </c>
      <c r="I33" s="27">
        <v>25</v>
      </c>
      <c r="J33" s="34">
        <f t="shared" si="1"/>
        <v>25</v>
      </c>
      <c r="K33" s="28">
        <f t="shared" si="2"/>
        <v>20</v>
      </c>
      <c r="L33" s="28">
        <f t="shared" si="3"/>
        <v>20</v>
      </c>
      <c r="M33" s="28">
        <f t="shared" si="10"/>
        <v>4.51</v>
      </c>
      <c r="N33" s="28">
        <f t="shared" si="5"/>
        <v>20.3401</v>
      </c>
      <c r="O33" s="28">
        <f t="shared" si="6"/>
        <v>18.28</v>
      </c>
      <c r="P33" s="28">
        <f t="shared" si="7"/>
        <v>18.28</v>
      </c>
      <c r="Q33" s="35">
        <f t="shared" si="8"/>
        <v>20</v>
      </c>
    </row>
    <row r="34" spans="1:17" ht="45" customHeight="1" thickBot="1" x14ac:dyDescent="0.3">
      <c r="A34" s="25">
        <v>25</v>
      </c>
      <c r="B34" s="39" t="s">
        <v>24</v>
      </c>
      <c r="C34" s="40" t="s">
        <v>21</v>
      </c>
      <c r="D34" s="26">
        <v>1</v>
      </c>
      <c r="E34" s="27">
        <v>12</v>
      </c>
      <c r="F34" s="34">
        <f t="shared" si="9"/>
        <v>12</v>
      </c>
      <c r="G34" s="36">
        <v>19</v>
      </c>
      <c r="H34" s="34">
        <f t="shared" si="0"/>
        <v>19</v>
      </c>
      <c r="I34" s="27">
        <v>15</v>
      </c>
      <c r="J34" s="34">
        <f t="shared" si="1"/>
        <v>15</v>
      </c>
      <c r="K34" s="28">
        <f t="shared" si="2"/>
        <v>12</v>
      </c>
      <c r="L34" s="28">
        <f t="shared" si="3"/>
        <v>12</v>
      </c>
      <c r="M34" s="28">
        <f t="shared" si="10"/>
        <v>3.51</v>
      </c>
      <c r="N34" s="28">
        <f t="shared" si="5"/>
        <v>15.830099999999998</v>
      </c>
      <c r="O34" s="28">
        <f t="shared" si="6"/>
        <v>22.9</v>
      </c>
      <c r="P34" s="28">
        <f t="shared" si="7"/>
        <v>22.9</v>
      </c>
      <c r="Q34" s="35">
        <f t="shared" si="8"/>
        <v>12</v>
      </c>
    </row>
    <row r="35" spans="1:17" ht="45" customHeight="1" thickBot="1" x14ac:dyDescent="0.3">
      <c r="A35" s="25">
        <v>26</v>
      </c>
      <c r="B35" s="39" t="s">
        <v>24</v>
      </c>
      <c r="C35" s="40" t="s">
        <v>21</v>
      </c>
      <c r="D35" s="26">
        <v>1</v>
      </c>
      <c r="E35" s="27">
        <v>20</v>
      </c>
      <c r="F35" s="34">
        <f t="shared" si="9"/>
        <v>20</v>
      </c>
      <c r="G35" s="36">
        <v>29</v>
      </c>
      <c r="H35" s="34">
        <f t="shared" si="0"/>
        <v>29</v>
      </c>
      <c r="I35" s="27">
        <v>25</v>
      </c>
      <c r="J35" s="34">
        <f t="shared" si="1"/>
        <v>25</v>
      </c>
      <c r="K35" s="28">
        <f t="shared" si="2"/>
        <v>20</v>
      </c>
      <c r="L35" s="28">
        <f t="shared" si="3"/>
        <v>20</v>
      </c>
      <c r="M35" s="28">
        <f t="shared" si="10"/>
        <v>4.51</v>
      </c>
      <c r="N35" s="28">
        <f t="shared" si="5"/>
        <v>20.3401</v>
      </c>
      <c r="O35" s="28">
        <f t="shared" si="6"/>
        <v>18.28</v>
      </c>
      <c r="P35" s="28">
        <f t="shared" si="7"/>
        <v>18.28</v>
      </c>
      <c r="Q35" s="35">
        <f t="shared" si="8"/>
        <v>20</v>
      </c>
    </row>
    <row r="36" spans="1:17" ht="45" customHeight="1" thickBot="1" x14ac:dyDescent="0.3">
      <c r="A36" s="25">
        <v>27</v>
      </c>
      <c r="B36" s="39" t="s">
        <v>25</v>
      </c>
      <c r="C36" s="40" t="s">
        <v>21</v>
      </c>
      <c r="D36" s="26">
        <v>1</v>
      </c>
      <c r="E36" s="27">
        <v>40</v>
      </c>
      <c r="F36" s="34">
        <f t="shared" si="9"/>
        <v>40</v>
      </c>
      <c r="G36" s="36">
        <v>49</v>
      </c>
      <c r="H36" s="34">
        <f t="shared" si="0"/>
        <v>49</v>
      </c>
      <c r="I36" s="27">
        <v>45</v>
      </c>
      <c r="J36" s="34">
        <f t="shared" si="1"/>
        <v>45</v>
      </c>
      <c r="K36" s="28">
        <f t="shared" si="2"/>
        <v>40</v>
      </c>
      <c r="L36" s="28">
        <f t="shared" si="3"/>
        <v>40</v>
      </c>
      <c r="M36" s="28">
        <f t="shared" si="10"/>
        <v>4.51</v>
      </c>
      <c r="N36" s="28">
        <f t="shared" si="5"/>
        <v>40.680199999999999</v>
      </c>
      <c r="O36" s="28">
        <f t="shared" si="6"/>
        <v>10.1</v>
      </c>
      <c r="P36" s="28">
        <f t="shared" si="7"/>
        <v>10.1</v>
      </c>
      <c r="Q36" s="35">
        <f t="shared" si="8"/>
        <v>40</v>
      </c>
    </row>
    <row r="37" spans="1:17" ht="45" customHeight="1" thickBot="1" x14ac:dyDescent="0.3">
      <c r="A37" s="25">
        <v>28</v>
      </c>
      <c r="B37" s="39" t="s">
        <v>25</v>
      </c>
      <c r="C37" s="40" t="s">
        <v>21</v>
      </c>
      <c r="D37" s="26">
        <v>1</v>
      </c>
      <c r="E37" s="27">
        <v>50</v>
      </c>
      <c r="F37" s="34">
        <f t="shared" si="9"/>
        <v>50</v>
      </c>
      <c r="G37" s="36">
        <v>59</v>
      </c>
      <c r="H37" s="34">
        <f t="shared" si="0"/>
        <v>59</v>
      </c>
      <c r="I37" s="27">
        <v>55</v>
      </c>
      <c r="J37" s="34">
        <f t="shared" si="1"/>
        <v>55</v>
      </c>
      <c r="K37" s="28">
        <f t="shared" si="2"/>
        <v>50</v>
      </c>
      <c r="L37" s="28">
        <f t="shared" si="3"/>
        <v>50</v>
      </c>
      <c r="M37" s="28">
        <f t="shared" si="10"/>
        <v>4.51</v>
      </c>
      <c r="N37" s="28">
        <f t="shared" si="5"/>
        <v>32.517099999999999</v>
      </c>
      <c r="O37" s="28">
        <f t="shared" si="6"/>
        <v>8.25</v>
      </c>
      <c r="P37" s="28">
        <f t="shared" si="7"/>
        <v>8.25</v>
      </c>
      <c r="Q37" s="35">
        <f t="shared" si="8"/>
        <v>50</v>
      </c>
    </row>
    <row r="38" spans="1:17" ht="45" customHeight="1" thickBot="1" x14ac:dyDescent="0.3">
      <c r="A38" s="25">
        <v>29</v>
      </c>
      <c r="B38" s="39" t="s">
        <v>26</v>
      </c>
      <c r="C38" s="40" t="s">
        <v>21</v>
      </c>
      <c r="D38" s="26">
        <v>1</v>
      </c>
      <c r="E38" s="27">
        <v>102</v>
      </c>
      <c r="F38" s="34">
        <f t="shared" si="9"/>
        <v>102</v>
      </c>
      <c r="G38" s="36">
        <v>120</v>
      </c>
      <c r="H38" s="34">
        <f t="shared" si="0"/>
        <v>120</v>
      </c>
      <c r="I38" s="27">
        <v>110</v>
      </c>
      <c r="J38" s="34">
        <f t="shared" si="1"/>
        <v>110</v>
      </c>
      <c r="K38" s="28">
        <f t="shared" si="2"/>
        <v>102</v>
      </c>
      <c r="L38" s="28">
        <f t="shared" si="3"/>
        <v>102</v>
      </c>
      <c r="M38" s="28">
        <f t="shared" si="10"/>
        <v>9.02</v>
      </c>
      <c r="N38" s="28">
        <f t="shared" si="5"/>
        <v>132.8646</v>
      </c>
      <c r="O38" s="28">
        <f t="shared" si="6"/>
        <v>8.15</v>
      </c>
      <c r="P38" s="28">
        <f t="shared" si="7"/>
        <v>8.15</v>
      </c>
      <c r="Q38" s="35">
        <f t="shared" si="8"/>
        <v>102</v>
      </c>
    </row>
    <row r="39" spans="1:17" ht="45" customHeight="1" thickBot="1" x14ac:dyDescent="0.3">
      <c r="A39" s="25">
        <v>30</v>
      </c>
      <c r="B39" s="39" t="s">
        <v>26</v>
      </c>
      <c r="C39" s="40" t="s">
        <v>21</v>
      </c>
      <c r="D39" s="26">
        <v>1</v>
      </c>
      <c r="E39" s="27">
        <v>856</v>
      </c>
      <c r="F39" s="34">
        <f t="shared" si="9"/>
        <v>856</v>
      </c>
      <c r="G39" s="36">
        <v>870</v>
      </c>
      <c r="H39" s="34">
        <f t="shared" si="0"/>
        <v>870</v>
      </c>
      <c r="I39" s="27">
        <v>860</v>
      </c>
      <c r="J39" s="34">
        <f t="shared" si="1"/>
        <v>860</v>
      </c>
      <c r="K39" s="28">
        <f t="shared" si="2"/>
        <v>856</v>
      </c>
      <c r="L39" s="28">
        <f t="shared" si="3"/>
        <v>856</v>
      </c>
      <c r="M39" s="28">
        <f t="shared" si="10"/>
        <v>7.21</v>
      </c>
      <c r="N39" s="28">
        <f t="shared" si="5"/>
        <v>129.85210000000001</v>
      </c>
      <c r="O39" s="28">
        <f t="shared" si="6"/>
        <v>0.84</v>
      </c>
      <c r="P39" s="28">
        <f t="shared" si="7"/>
        <v>0.84</v>
      </c>
      <c r="Q39" s="35">
        <f t="shared" si="8"/>
        <v>856</v>
      </c>
    </row>
    <row r="40" spans="1:17" ht="45" customHeight="1" thickBot="1" x14ac:dyDescent="0.3">
      <c r="A40" s="25">
        <v>31</v>
      </c>
      <c r="B40" s="39" t="s">
        <v>27</v>
      </c>
      <c r="C40" s="40" t="s">
        <v>21</v>
      </c>
      <c r="D40" s="26">
        <v>1</v>
      </c>
      <c r="E40" s="27">
        <v>350</v>
      </c>
      <c r="F40" s="34">
        <f t="shared" si="9"/>
        <v>350</v>
      </c>
      <c r="G40" s="36">
        <v>379</v>
      </c>
      <c r="H40" s="34">
        <f t="shared" si="0"/>
        <v>379</v>
      </c>
      <c r="I40" s="27">
        <v>360</v>
      </c>
      <c r="J40" s="34">
        <f t="shared" si="1"/>
        <v>360</v>
      </c>
      <c r="K40" s="28">
        <f t="shared" si="2"/>
        <v>350</v>
      </c>
      <c r="L40" s="28">
        <f t="shared" si="3"/>
        <v>350</v>
      </c>
      <c r="M40" s="28">
        <f t="shared" si="10"/>
        <v>14.73</v>
      </c>
      <c r="N40" s="28">
        <f t="shared" si="5"/>
        <v>181.0317</v>
      </c>
      <c r="O40" s="28">
        <f t="shared" si="6"/>
        <v>4.0599999999999996</v>
      </c>
      <c r="P40" s="28">
        <f t="shared" si="7"/>
        <v>4.0599999999999996</v>
      </c>
      <c r="Q40" s="35">
        <f t="shared" si="8"/>
        <v>350</v>
      </c>
    </row>
    <row r="41" spans="1:17" ht="45" customHeight="1" thickBot="1" x14ac:dyDescent="0.3">
      <c r="A41" s="25">
        <v>32</v>
      </c>
      <c r="B41" s="39" t="s">
        <v>27</v>
      </c>
      <c r="C41" s="40" t="s">
        <v>21</v>
      </c>
      <c r="D41" s="26">
        <v>1</v>
      </c>
      <c r="E41" s="27">
        <v>666</v>
      </c>
      <c r="F41" s="34">
        <f t="shared" si="9"/>
        <v>666</v>
      </c>
      <c r="G41" s="36">
        <v>699</v>
      </c>
      <c r="H41" s="34">
        <f t="shared" si="0"/>
        <v>699</v>
      </c>
      <c r="I41" s="27">
        <v>670</v>
      </c>
      <c r="J41" s="34">
        <f t="shared" si="1"/>
        <v>670</v>
      </c>
      <c r="K41" s="28">
        <f t="shared" si="2"/>
        <v>666</v>
      </c>
      <c r="L41" s="28">
        <f t="shared" si="3"/>
        <v>666</v>
      </c>
      <c r="M41" s="28">
        <f t="shared" si="10"/>
        <v>18.010000000000002</v>
      </c>
      <c r="N41" s="28">
        <f t="shared" si="5"/>
        <v>289.42070000000001</v>
      </c>
      <c r="O41" s="28">
        <f t="shared" si="6"/>
        <v>2.65</v>
      </c>
      <c r="P41" s="28">
        <f t="shared" si="7"/>
        <v>2.65</v>
      </c>
      <c r="Q41" s="35">
        <f t="shared" si="8"/>
        <v>666</v>
      </c>
    </row>
    <row r="42" spans="1:17" ht="45" customHeight="1" thickBot="1" x14ac:dyDescent="0.3">
      <c r="A42" s="25">
        <v>33</v>
      </c>
      <c r="B42" s="39" t="s">
        <v>28</v>
      </c>
      <c r="C42" s="40" t="s">
        <v>21</v>
      </c>
      <c r="D42" s="26">
        <v>1</v>
      </c>
      <c r="E42" s="27">
        <v>286</v>
      </c>
      <c r="F42" s="34">
        <f t="shared" si="9"/>
        <v>286</v>
      </c>
      <c r="G42" s="36">
        <v>309</v>
      </c>
      <c r="H42" s="34">
        <f t="shared" si="0"/>
        <v>309</v>
      </c>
      <c r="I42" s="27">
        <v>290</v>
      </c>
      <c r="J42" s="34">
        <f t="shared" si="1"/>
        <v>290</v>
      </c>
      <c r="K42" s="28">
        <f t="shared" si="2"/>
        <v>286</v>
      </c>
      <c r="L42" s="28">
        <f t="shared" si="3"/>
        <v>286</v>
      </c>
      <c r="M42" s="28">
        <f t="shared" si="10"/>
        <v>12.29</v>
      </c>
      <c r="N42" s="28">
        <f t="shared" si="5"/>
        <v>181.0317</v>
      </c>
      <c r="O42" s="28">
        <f t="shared" si="6"/>
        <v>4.17</v>
      </c>
      <c r="P42" s="28">
        <f t="shared" si="7"/>
        <v>4.17</v>
      </c>
      <c r="Q42" s="35">
        <f t="shared" si="8"/>
        <v>286</v>
      </c>
    </row>
    <row r="43" spans="1:17" ht="45" customHeight="1" thickBot="1" x14ac:dyDescent="0.3">
      <c r="A43" s="25">
        <v>34</v>
      </c>
      <c r="B43" s="39" t="s">
        <v>29</v>
      </c>
      <c r="C43" s="40" t="s">
        <v>21</v>
      </c>
      <c r="D43" s="26">
        <v>1</v>
      </c>
      <c r="E43" s="27">
        <v>970</v>
      </c>
      <c r="F43" s="34">
        <f t="shared" si="9"/>
        <v>970</v>
      </c>
      <c r="G43" s="36">
        <v>1000</v>
      </c>
      <c r="H43" s="34">
        <f t="shared" si="0"/>
        <v>1000</v>
      </c>
      <c r="I43" s="27">
        <v>975</v>
      </c>
      <c r="J43" s="34">
        <f t="shared" si="1"/>
        <v>975</v>
      </c>
      <c r="K43" s="28">
        <f t="shared" si="2"/>
        <v>970</v>
      </c>
      <c r="L43" s="28">
        <f t="shared" si="3"/>
        <v>970</v>
      </c>
      <c r="M43" s="28">
        <f t="shared" si="10"/>
        <v>16.07</v>
      </c>
      <c r="N43" s="28">
        <f t="shared" si="5"/>
        <v>56.405699999999996</v>
      </c>
      <c r="O43" s="28">
        <f t="shared" si="6"/>
        <v>1.64</v>
      </c>
      <c r="P43" s="28">
        <f t="shared" si="7"/>
        <v>1.64</v>
      </c>
      <c r="Q43" s="35">
        <f t="shared" si="8"/>
        <v>970</v>
      </c>
    </row>
    <row r="44" spans="1:17" ht="45" customHeight="1" thickBot="1" x14ac:dyDescent="0.3">
      <c r="A44" s="25">
        <v>35</v>
      </c>
      <c r="B44" s="39" t="s">
        <v>30</v>
      </c>
      <c r="C44" s="40" t="s">
        <v>21</v>
      </c>
      <c r="D44" s="26">
        <v>1</v>
      </c>
      <c r="E44" s="27">
        <v>424</v>
      </c>
      <c r="F44" s="34">
        <f t="shared" si="9"/>
        <v>424</v>
      </c>
      <c r="G44" s="36">
        <v>450</v>
      </c>
      <c r="H44" s="34">
        <f t="shared" si="0"/>
        <v>450</v>
      </c>
      <c r="I44" s="27">
        <v>425</v>
      </c>
      <c r="J44" s="34">
        <f t="shared" si="1"/>
        <v>425</v>
      </c>
      <c r="K44" s="28">
        <f t="shared" si="2"/>
        <v>424</v>
      </c>
      <c r="L44" s="28">
        <f t="shared" si="3"/>
        <v>424</v>
      </c>
      <c r="M44" s="28">
        <f t="shared" si="10"/>
        <v>14.73</v>
      </c>
      <c r="N44" s="28">
        <f t="shared" si="5"/>
        <v>66.432299999999998</v>
      </c>
      <c r="O44" s="28">
        <f t="shared" si="6"/>
        <v>3.4</v>
      </c>
      <c r="P44" s="28">
        <f t="shared" si="7"/>
        <v>3.4</v>
      </c>
      <c r="Q44" s="35">
        <f t="shared" si="8"/>
        <v>424</v>
      </c>
    </row>
    <row r="45" spans="1:17" ht="45" customHeight="1" thickBot="1" x14ac:dyDescent="0.3">
      <c r="A45" s="25">
        <v>36</v>
      </c>
      <c r="B45" s="39" t="s">
        <v>31</v>
      </c>
      <c r="C45" s="40" t="s">
        <v>21</v>
      </c>
      <c r="D45" s="26">
        <v>1</v>
      </c>
      <c r="E45" s="27">
        <v>72</v>
      </c>
      <c r="F45" s="34">
        <f t="shared" si="9"/>
        <v>72</v>
      </c>
      <c r="G45" s="36">
        <v>79</v>
      </c>
      <c r="H45" s="34">
        <f t="shared" si="0"/>
        <v>79</v>
      </c>
      <c r="I45" s="27">
        <v>75</v>
      </c>
      <c r="J45" s="34">
        <f t="shared" si="1"/>
        <v>75</v>
      </c>
      <c r="K45" s="28">
        <f t="shared" si="2"/>
        <v>72</v>
      </c>
      <c r="L45" s="28">
        <f t="shared" si="3"/>
        <v>72</v>
      </c>
      <c r="M45" s="28">
        <f t="shared" si="10"/>
        <v>3.51</v>
      </c>
      <c r="N45" s="28">
        <f t="shared" si="5"/>
        <v>1406.3516999999999</v>
      </c>
      <c r="O45" s="28">
        <f t="shared" si="6"/>
        <v>4.66</v>
      </c>
      <c r="P45" s="28">
        <f t="shared" si="7"/>
        <v>4.66</v>
      </c>
      <c r="Q45" s="35">
        <f t="shared" si="8"/>
        <v>72</v>
      </c>
    </row>
    <row r="46" spans="1:17" ht="45" customHeight="1" thickBot="1" x14ac:dyDescent="0.3">
      <c r="A46" s="25">
        <v>37</v>
      </c>
      <c r="B46" s="39" t="s">
        <v>31</v>
      </c>
      <c r="C46" s="40" t="s">
        <v>21</v>
      </c>
      <c r="D46" s="26">
        <v>1</v>
      </c>
      <c r="E46" s="27">
        <v>50</v>
      </c>
      <c r="F46" s="34">
        <f t="shared" si="9"/>
        <v>50</v>
      </c>
      <c r="G46" s="36">
        <v>59</v>
      </c>
      <c r="H46" s="34">
        <f t="shared" si="0"/>
        <v>59</v>
      </c>
      <c r="I46" s="27">
        <v>55</v>
      </c>
      <c r="J46" s="34">
        <f t="shared" si="1"/>
        <v>55</v>
      </c>
      <c r="K46" s="28">
        <f t="shared" si="2"/>
        <v>50</v>
      </c>
      <c r="L46" s="28">
        <f t="shared" si="3"/>
        <v>50</v>
      </c>
      <c r="M46" s="28">
        <f t="shared" si="10"/>
        <v>4.51</v>
      </c>
      <c r="N46" s="28">
        <f t="shared" si="5"/>
        <v>2641.056</v>
      </c>
      <c r="O46" s="28">
        <f t="shared" si="6"/>
        <v>8.25</v>
      </c>
      <c r="P46" s="28">
        <f t="shared" si="7"/>
        <v>8.25</v>
      </c>
      <c r="Q46" s="35">
        <f t="shared" si="8"/>
        <v>50</v>
      </c>
    </row>
    <row r="47" spans="1:17" ht="45" customHeight="1" thickBot="1" x14ac:dyDescent="0.3">
      <c r="A47" s="25">
        <v>38</v>
      </c>
      <c r="B47" s="39" t="s">
        <v>32</v>
      </c>
      <c r="C47" s="40" t="s">
        <v>21</v>
      </c>
      <c r="D47" s="26">
        <v>1</v>
      </c>
      <c r="E47" s="27">
        <v>3440</v>
      </c>
      <c r="F47" s="34">
        <f t="shared" si="9"/>
        <v>3440</v>
      </c>
      <c r="G47" s="36">
        <v>4200</v>
      </c>
      <c r="H47" s="34">
        <f t="shared" si="0"/>
        <v>4200</v>
      </c>
      <c r="I47" s="27">
        <v>3600</v>
      </c>
      <c r="J47" s="34">
        <f t="shared" si="1"/>
        <v>3600</v>
      </c>
      <c r="K47" s="28">
        <f t="shared" si="2"/>
        <v>3440</v>
      </c>
      <c r="L47" s="28">
        <f t="shared" si="3"/>
        <v>3440</v>
      </c>
      <c r="M47" s="28">
        <f t="shared" si="10"/>
        <v>400.67</v>
      </c>
      <c r="N47" s="28">
        <f t="shared" si="5"/>
        <v>30603.174599999998</v>
      </c>
      <c r="O47" s="28">
        <f t="shared" si="6"/>
        <v>10.69</v>
      </c>
      <c r="P47" s="28">
        <f t="shared" si="7"/>
        <v>10.69</v>
      </c>
      <c r="Q47" s="35">
        <f t="shared" si="8"/>
        <v>3440</v>
      </c>
    </row>
    <row r="48" spans="1:17" ht="45" customHeight="1" thickBot="1" x14ac:dyDescent="0.3">
      <c r="A48" s="25">
        <v>39</v>
      </c>
      <c r="B48" s="39" t="s">
        <v>32</v>
      </c>
      <c r="C48" s="40" t="s">
        <v>21</v>
      </c>
      <c r="D48" s="26">
        <v>1</v>
      </c>
      <c r="E48" s="27">
        <v>3172</v>
      </c>
      <c r="F48" s="34">
        <f t="shared" si="9"/>
        <v>3172</v>
      </c>
      <c r="G48" s="36">
        <v>4200</v>
      </c>
      <c r="H48" s="34">
        <f t="shared" si="0"/>
        <v>4200</v>
      </c>
      <c r="I48" s="27">
        <v>3200</v>
      </c>
      <c r="J48" s="34">
        <f t="shared" si="1"/>
        <v>3200</v>
      </c>
      <c r="K48" s="28">
        <f t="shared" si="2"/>
        <v>3172</v>
      </c>
      <c r="L48" s="28">
        <f t="shared" si="3"/>
        <v>3172</v>
      </c>
      <c r="M48" s="28">
        <f t="shared" si="10"/>
        <v>585.6</v>
      </c>
      <c r="N48" s="28">
        <f t="shared" si="5"/>
        <v>34685.087999999996</v>
      </c>
      <c r="O48" s="28">
        <f t="shared" si="6"/>
        <v>16.62</v>
      </c>
      <c r="P48" s="28">
        <f t="shared" si="7"/>
        <v>16.62</v>
      </c>
      <c r="Q48" s="35">
        <f t="shared" si="8"/>
        <v>3172</v>
      </c>
    </row>
    <row r="49" spans="1:17" ht="45" customHeight="1" thickBot="1" x14ac:dyDescent="0.3">
      <c r="A49" s="25">
        <v>40</v>
      </c>
      <c r="B49" s="39" t="s">
        <v>32</v>
      </c>
      <c r="C49" s="40" t="s">
        <v>21</v>
      </c>
      <c r="D49" s="26">
        <v>1</v>
      </c>
      <c r="E49" s="27">
        <v>500</v>
      </c>
      <c r="F49" s="34">
        <f t="shared" si="9"/>
        <v>500</v>
      </c>
      <c r="G49" s="36">
        <v>650</v>
      </c>
      <c r="H49" s="34">
        <f t="shared" si="0"/>
        <v>650</v>
      </c>
      <c r="I49" s="27">
        <v>550</v>
      </c>
      <c r="J49" s="34">
        <f t="shared" si="1"/>
        <v>550</v>
      </c>
      <c r="K49" s="28">
        <f t="shared" si="2"/>
        <v>500</v>
      </c>
      <c r="L49" s="28">
        <f t="shared" si="3"/>
        <v>500</v>
      </c>
      <c r="M49" s="28">
        <f t="shared" si="10"/>
        <v>76.38</v>
      </c>
      <c r="N49" s="28">
        <f t="shared" si="5"/>
        <v>4523.9873999999991</v>
      </c>
      <c r="O49" s="28">
        <f t="shared" si="6"/>
        <v>13.48</v>
      </c>
      <c r="P49" s="28">
        <f t="shared" si="7"/>
        <v>13.48</v>
      </c>
      <c r="Q49" s="35">
        <f t="shared" si="8"/>
        <v>500</v>
      </c>
    </row>
    <row r="50" spans="1:17" ht="45" customHeight="1" thickBot="1" x14ac:dyDescent="0.3">
      <c r="A50" s="25">
        <v>41</v>
      </c>
      <c r="B50" s="39" t="s">
        <v>32</v>
      </c>
      <c r="C50" s="40" t="s">
        <v>21</v>
      </c>
      <c r="D50" s="26">
        <v>1</v>
      </c>
      <c r="E50" s="27">
        <v>605</v>
      </c>
      <c r="F50" s="34">
        <f t="shared" si="9"/>
        <v>605</v>
      </c>
      <c r="G50" s="36">
        <v>710</v>
      </c>
      <c r="H50" s="34">
        <f t="shared" si="0"/>
        <v>710</v>
      </c>
      <c r="I50" s="27">
        <v>610</v>
      </c>
      <c r="J50" s="34">
        <f t="shared" si="1"/>
        <v>610</v>
      </c>
      <c r="K50" s="28">
        <f t="shared" si="2"/>
        <v>605</v>
      </c>
      <c r="L50" s="28">
        <f t="shared" si="3"/>
        <v>605</v>
      </c>
      <c r="M50" s="28">
        <f t="shared" si="10"/>
        <v>59.23</v>
      </c>
      <c r="N50" s="28">
        <f t="shared" si="5"/>
        <v>5923</v>
      </c>
      <c r="O50" s="28">
        <f t="shared" si="6"/>
        <v>9.23</v>
      </c>
      <c r="P50" s="28">
        <f t="shared" si="7"/>
        <v>9.23</v>
      </c>
      <c r="Q50" s="35">
        <f t="shared" si="8"/>
        <v>605</v>
      </c>
    </row>
    <row r="51" spans="1:17" ht="45" customHeight="1" thickBot="1" x14ac:dyDescent="0.3">
      <c r="A51" s="25">
        <v>42</v>
      </c>
      <c r="B51" s="39" t="s">
        <v>32</v>
      </c>
      <c r="C51" s="40" t="s">
        <v>21</v>
      </c>
      <c r="D51" s="26">
        <v>1</v>
      </c>
      <c r="E51" s="27">
        <v>605</v>
      </c>
      <c r="F51" s="34">
        <f t="shared" si="9"/>
        <v>605</v>
      </c>
      <c r="G51" s="36">
        <v>710</v>
      </c>
      <c r="H51" s="34">
        <f t="shared" si="0"/>
        <v>710</v>
      </c>
      <c r="I51" s="27">
        <v>610</v>
      </c>
      <c r="J51" s="34">
        <f t="shared" si="1"/>
        <v>610</v>
      </c>
      <c r="K51" s="28">
        <f t="shared" si="2"/>
        <v>605</v>
      </c>
      <c r="L51" s="28">
        <f t="shared" si="3"/>
        <v>605</v>
      </c>
      <c r="M51" s="28">
        <f t="shared" si="10"/>
        <v>59.23</v>
      </c>
      <c r="N51" s="28">
        <f t="shared" si="5"/>
        <v>4523.9873999999991</v>
      </c>
      <c r="O51" s="28">
        <f t="shared" si="6"/>
        <v>9.23</v>
      </c>
      <c r="P51" s="28">
        <f t="shared" si="7"/>
        <v>9.23</v>
      </c>
      <c r="Q51" s="35">
        <f t="shared" si="8"/>
        <v>605</v>
      </c>
    </row>
    <row r="52" spans="1:17" ht="45" customHeight="1" thickBot="1" x14ac:dyDescent="0.3">
      <c r="A52" s="25">
        <v>43</v>
      </c>
      <c r="B52" s="39" t="s">
        <v>32</v>
      </c>
      <c r="C52" s="40" t="s">
        <v>21</v>
      </c>
      <c r="D52" s="26">
        <v>1</v>
      </c>
      <c r="E52" s="27">
        <v>1000</v>
      </c>
      <c r="F52" s="34">
        <f t="shared" si="9"/>
        <v>1000</v>
      </c>
      <c r="G52" s="36">
        <v>1200</v>
      </c>
      <c r="H52" s="34">
        <f t="shared" si="0"/>
        <v>1200</v>
      </c>
      <c r="I52" s="27">
        <v>1100</v>
      </c>
      <c r="J52" s="34">
        <f t="shared" si="1"/>
        <v>1100</v>
      </c>
      <c r="K52" s="28">
        <f t="shared" si="2"/>
        <v>1000</v>
      </c>
      <c r="L52" s="28">
        <f t="shared" si="3"/>
        <v>1000</v>
      </c>
      <c r="M52" s="28">
        <f t="shared" si="10"/>
        <v>100</v>
      </c>
      <c r="N52" s="28">
        <f t="shared" si="5"/>
        <v>4509</v>
      </c>
      <c r="O52" s="28">
        <f t="shared" si="6"/>
        <v>9.09</v>
      </c>
      <c r="P52" s="28">
        <f t="shared" si="7"/>
        <v>9.09</v>
      </c>
      <c r="Q52" s="35">
        <f t="shared" si="8"/>
        <v>1000</v>
      </c>
    </row>
    <row r="53" spans="1:17" ht="45" customHeight="1" thickBot="1" x14ac:dyDescent="0.3">
      <c r="A53" s="25">
        <v>44</v>
      </c>
      <c r="B53" s="39" t="s">
        <v>32</v>
      </c>
      <c r="C53" s="40" t="s">
        <v>21</v>
      </c>
      <c r="D53" s="26">
        <v>1</v>
      </c>
      <c r="E53" s="27">
        <v>1200</v>
      </c>
      <c r="F53" s="34">
        <f t="shared" si="9"/>
        <v>1200</v>
      </c>
      <c r="G53" s="36">
        <v>1350</v>
      </c>
      <c r="H53" s="34">
        <f t="shared" si="0"/>
        <v>1350</v>
      </c>
      <c r="I53" s="27">
        <v>1250</v>
      </c>
      <c r="J53" s="34">
        <f t="shared" si="1"/>
        <v>1250</v>
      </c>
      <c r="K53" s="28">
        <f t="shared" si="2"/>
        <v>1200</v>
      </c>
      <c r="L53" s="28">
        <f t="shared" si="3"/>
        <v>1200</v>
      </c>
      <c r="M53" s="28">
        <f t="shared" si="10"/>
        <v>76.38</v>
      </c>
      <c r="N53" s="28">
        <f t="shared" si="5"/>
        <v>11667.045</v>
      </c>
      <c r="O53" s="28">
        <f t="shared" si="6"/>
        <v>6.03</v>
      </c>
      <c r="P53" s="28">
        <f t="shared" si="7"/>
        <v>6.03</v>
      </c>
      <c r="Q53" s="35">
        <f t="shared" si="8"/>
        <v>1200</v>
      </c>
    </row>
    <row r="54" spans="1:17" ht="45" customHeight="1" thickBot="1" x14ac:dyDescent="0.3">
      <c r="A54" s="25">
        <v>45</v>
      </c>
      <c r="B54" s="39" t="s">
        <v>32</v>
      </c>
      <c r="C54" s="40" t="s">
        <v>21</v>
      </c>
      <c r="D54" s="26">
        <v>1</v>
      </c>
      <c r="E54" s="27">
        <v>800</v>
      </c>
      <c r="F54" s="34">
        <f t="shared" si="9"/>
        <v>800</v>
      </c>
      <c r="G54" s="36">
        <v>890</v>
      </c>
      <c r="H54" s="34">
        <f t="shared" si="0"/>
        <v>890</v>
      </c>
      <c r="I54" s="27">
        <v>850</v>
      </c>
      <c r="J54" s="34">
        <f t="shared" si="1"/>
        <v>850</v>
      </c>
      <c r="K54" s="28">
        <f t="shared" si="2"/>
        <v>800</v>
      </c>
      <c r="L54" s="28">
        <f t="shared" si="3"/>
        <v>800</v>
      </c>
      <c r="M54" s="28">
        <f t="shared" si="10"/>
        <v>45.09</v>
      </c>
      <c r="N54" s="28">
        <f t="shared" si="5"/>
        <v>11929.912200000001</v>
      </c>
      <c r="O54" s="28">
        <f t="shared" si="6"/>
        <v>5.33</v>
      </c>
      <c r="P54" s="28">
        <f t="shared" si="7"/>
        <v>5.33</v>
      </c>
      <c r="Q54" s="35">
        <f t="shared" si="8"/>
        <v>800</v>
      </c>
    </row>
    <row r="55" spans="1:17" ht="45" customHeight="1" thickBot="1" x14ac:dyDescent="0.3">
      <c r="A55" s="25">
        <v>46</v>
      </c>
      <c r="B55" s="39" t="s">
        <v>32</v>
      </c>
      <c r="C55" s="40" t="s">
        <v>21</v>
      </c>
      <c r="D55" s="26">
        <v>1</v>
      </c>
      <c r="E55" s="27">
        <v>1500</v>
      </c>
      <c r="F55" s="34">
        <f t="shared" si="9"/>
        <v>1500</v>
      </c>
      <c r="G55" s="36">
        <v>1800</v>
      </c>
      <c r="H55" s="34">
        <f t="shared" si="0"/>
        <v>1800</v>
      </c>
      <c r="I55" s="27">
        <v>1600</v>
      </c>
      <c r="J55" s="34">
        <f t="shared" si="1"/>
        <v>1600</v>
      </c>
      <c r="K55" s="28">
        <f t="shared" si="2"/>
        <v>1500</v>
      </c>
      <c r="L55" s="28">
        <f t="shared" si="3"/>
        <v>1500</v>
      </c>
      <c r="M55" s="28">
        <f t="shared" si="10"/>
        <v>152.75</v>
      </c>
      <c r="N55" s="28">
        <f t="shared" si="5"/>
        <v>68878.03</v>
      </c>
      <c r="O55" s="28">
        <f t="shared" si="6"/>
        <v>9.35</v>
      </c>
      <c r="P55" s="28">
        <f t="shared" si="7"/>
        <v>9.35</v>
      </c>
      <c r="Q55" s="35">
        <f t="shared" si="8"/>
        <v>1500</v>
      </c>
    </row>
    <row r="56" spans="1:17" ht="53.25" customHeight="1" thickBot="1" x14ac:dyDescent="0.3">
      <c r="A56" s="25">
        <v>47</v>
      </c>
      <c r="B56" s="39" t="s">
        <v>32</v>
      </c>
      <c r="C56" s="40" t="s">
        <v>21</v>
      </c>
      <c r="D56" s="26">
        <v>1</v>
      </c>
      <c r="E56" s="27">
        <v>2400</v>
      </c>
      <c r="F56" s="34">
        <f t="shared" si="9"/>
        <v>2400</v>
      </c>
      <c r="G56" s="27">
        <v>2900</v>
      </c>
      <c r="H56" s="34">
        <f t="shared" si="0"/>
        <v>2900</v>
      </c>
      <c r="I56" s="27">
        <v>2500</v>
      </c>
      <c r="J56" s="34">
        <f t="shared" si="1"/>
        <v>2500</v>
      </c>
      <c r="K56" s="28">
        <f t="shared" si="2"/>
        <v>2400</v>
      </c>
      <c r="L56" s="28">
        <f t="shared" si="3"/>
        <v>2400</v>
      </c>
      <c r="M56" s="28">
        <f t="shared" si="10"/>
        <v>264.58</v>
      </c>
      <c r="N56" s="28">
        <f t="shared" si="5"/>
        <v>119304.4136</v>
      </c>
      <c r="O56" s="28">
        <f t="shared" si="6"/>
        <v>10.18</v>
      </c>
      <c r="P56" s="28">
        <f t="shared" si="7"/>
        <v>10.18</v>
      </c>
      <c r="Q56" s="35">
        <f t="shared" si="8"/>
        <v>2400</v>
      </c>
    </row>
    <row r="57" spans="1:17" ht="48" customHeight="1" thickBot="1" x14ac:dyDescent="0.3">
      <c r="A57" s="25">
        <v>48</v>
      </c>
      <c r="B57" s="39" t="s">
        <v>32</v>
      </c>
      <c r="C57" s="40" t="s">
        <v>21</v>
      </c>
      <c r="D57" s="26">
        <v>1</v>
      </c>
      <c r="E57" s="27">
        <v>2000</v>
      </c>
      <c r="F57" s="34">
        <f t="shared" si="9"/>
        <v>2000</v>
      </c>
      <c r="G57" s="27">
        <v>2900</v>
      </c>
      <c r="H57" s="34">
        <f t="shared" si="0"/>
        <v>2900</v>
      </c>
      <c r="I57" s="27">
        <v>2500</v>
      </c>
      <c r="J57" s="34">
        <f t="shared" si="1"/>
        <v>2500</v>
      </c>
      <c r="K57" s="28">
        <f t="shared" si="2"/>
        <v>2000</v>
      </c>
      <c r="L57" s="28">
        <f t="shared" si="3"/>
        <v>2000</v>
      </c>
      <c r="M57" s="28">
        <f t="shared" si="10"/>
        <v>450.92</v>
      </c>
      <c r="N57" s="28">
        <f t="shared" si="5"/>
        <v>275516.62920000002</v>
      </c>
      <c r="O57" s="28">
        <f t="shared" si="6"/>
        <v>18.28</v>
      </c>
      <c r="P57" s="28">
        <f t="shared" si="7"/>
        <v>18.28</v>
      </c>
      <c r="Q57" s="35">
        <f t="shared" si="8"/>
        <v>2000</v>
      </c>
    </row>
    <row r="58" spans="1:17" ht="39.75" customHeight="1" thickBot="1" x14ac:dyDescent="0.3">
      <c r="A58" s="25">
        <v>49</v>
      </c>
      <c r="B58" s="39" t="s">
        <v>32</v>
      </c>
      <c r="C58" s="40" t="s">
        <v>21</v>
      </c>
      <c r="D58" s="26">
        <v>1</v>
      </c>
      <c r="E58" s="27">
        <v>3000</v>
      </c>
      <c r="F58" s="34">
        <f t="shared" si="9"/>
        <v>3000</v>
      </c>
      <c r="G58" s="27">
        <v>3900</v>
      </c>
      <c r="H58" s="34">
        <f t="shared" si="0"/>
        <v>3900</v>
      </c>
      <c r="I58" s="27">
        <v>3500</v>
      </c>
      <c r="J58" s="34">
        <f t="shared" si="1"/>
        <v>3500</v>
      </c>
      <c r="K58" s="28">
        <f t="shared" si="2"/>
        <v>3000</v>
      </c>
      <c r="L58" s="28">
        <f t="shared" si="3"/>
        <v>3000</v>
      </c>
      <c r="M58" s="28">
        <f t="shared" si="10"/>
        <v>450.92</v>
      </c>
      <c r="N58" s="28">
        <f t="shared" si="5"/>
        <v>1625814.6060000001</v>
      </c>
      <c r="O58" s="28">
        <f t="shared" si="6"/>
        <v>13.01</v>
      </c>
      <c r="P58" s="28">
        <f t="shared" si="7"/>
        <v>13.01</v>
      </c>
      <c r="Q58" s="35">
        <f t="shared" si="8"/>
        <v>3000</v>
      </c>
    </row>
    <row r="59" spans="1:17" ht="32.25" customHeight="1" thickBot="1" x14ac:dyDescent="0.3">
      <c r="A59" s="25">
        <v>50</v>
      </c>
      <c r="B59" s="39" t="s">
        <v>33</v>
      </c>
      <c r="C59" s="40" t="s">
        <v>21</v>
      </c>
      <c r="D59" s="26">
        <v>1</v>
      </c>
      <c r="E59" s="27">
        <v>5600</v>
      </c>
      <c r="F59" s="34">
        <f t="shared" si="9"/>
        <v>5600</v>
      </c>
      <c r="G59" s="27">
        <v>6800</v>
      </c>
      <c r="H59" s="34">
        <f t="shared" si="0"/>
        <v>6800</v>
      </c>
      <c r="I59" s="27">
        <v>6000</v>
      </c>
      <c r="J59" s="34">
        <f t="shared" si="1"/>
        <v>6000</v>
      </c>
      <c r="K59" s="28">
        <f t="shared" si="2"/>
        <v>5600</v>
      </c>
      <c r="L59" s="28">
        <f t="shared" si="3"/>
        <v>5600</v>
      </c>
      <c r="M59" s="28">
        <f t="shared" si="10"/>
        <v>611.01</v>
      </c>
      <c r="N59" s="28">
        <f t="shared" si="5"/>
        <v>161661.02579999997</v>
      </c>
      <c r="O59" s="28">
        <f t="shared" si="6"/>
        <v>9.9600000000000009</v>
      </c>
      <c r="P59" s="28">
        <f t="shared" si="7"/>
        <v>9.9600000000000009</v>
      </c>
      <c r="Q59" s="35">
        <f t="shared" si="8"/>
        <v>5600</v>
      </c>
    </row>
    <row r="60" spans="1:17" ht="33" customHeight="1" thickBot="1" x14ac:dyDescent="0.3">
      <c r="A60" s="25">
        <v>51</v>
      </c>
      <c r="B60" s="39" t="s">
        <v>34</v>
      </c>
      <c r="C60" s="40" t="s">
        <v>21</v>
      </c>
      <c r="D60" s="26">
        <v>1</v>
      </c>
      <c r="E60" s="27">
        <v>17000</v>
      </c>
      <c r="F60" s="34">
        <f t="shared" si="9"/>
        <v>17000</v>
      </c>
      <c r="G60" s="27">
        <v>24000</v>
      </c>
      <c r="H60" s="34">
        <f t="shared" si="0"/>
        <v>24000</v>
      </c>
      <c r="I60" s="27">
        <v>22000</v>
      </c>
      <c r="J60" s="34">
        <f t="shared" si="1"/>
        <v>22000</v>
      </c>
      <c r="K60" s="28">
        <f t="shared" si="2"/>
        <v>17000</v>
      </c>
      <c r="L60" s="28">
        <f t="shared" si="3"/>
        <v>17000</v>
      </c>
      <c r="M60" s="28">
        <f t="shared" si="10"/>
        <v>3605.55</v>
      </c>
      <c r="N60" s="28">
        <f t="shared" si="5"/>
        <v>3251665.2675000001</v>
      </c>
      <c r="O60" s="28">
        <f t="shared" si="6"/>
        <v>17.170000000000002</v>
      </c>
      <c r="P60" s="28">
        <f t="shared" si="7"/>
        <v>17.170000000000002</v>
      </c>
      <c r="Q60" s="35">
        <f t="shared" si="8"/>
        <v>17000</v>
      </c>
    </row>
    <row r="61" spans="1:17" ht="36.75" customHeight="1" thickBot="1" x14ac:dyDescent="0.3">
      <c r="A61" s="25">
        <v>52</v>
      </c>
      <c r="B61" s="39" t="s">
        <v>33</v>
      </c>
      <c r="C61" s="40" t="s">
        <v>21</v>
      </c>
      <c r="D61" s="26">
        <v>1</v>
      </c>
      <c r="E61" s="27">
        <v>6400</v>
      </c>
      <c r="F61" s="34">
        <f t="shared" si="9"/>
        <v>6400</v>
      </c>
      <c r="G61" s="27">
        <v>6900</v>
      </c>
      <c r="H61" s="34">
        <f t="shared" si="0"/>
        <v>6900</v>
      </c>
      <c r="I61" s="27">
        <v>6500</v>
      </c>
      <c r="J61" s="34">
        <f t="shared" si="1"/>
        <v>6500</v>
      </c>
      <c r="K61" s="28">
        <f t="shared" si="2"/>
        <v>6400</v>
      </c>
      <c r="L61" s="28">
        <f t="shared" si="3"/>
        <v>6400</v>
      </c>
      <c r="M61" s="28">
        <f t="shared" si="10"/>
        <v>264.58</v>
      </c>
      <c r="N61" s="28">
        <f t="shared" si="5"/>
        <v>1193.2557999999999</v>
      </c>
      <c r="O61" s="28">
        <f t="shared" si="6"/>
        <v>4.01</v>
      </c>
      <c r="P61" s="28">
        <f t="shared" si="7"/>
        <v>4.01</v>
      </c>
      <c r="Q61" s="35">
        <f t="shared" si="8"/>
        <v>6400</v>
      </c>
    </row>
    <row r="62" spans="1:17" ht="44.25" customHeight="1" thickBot="1" x14ac:dyDescent="0.3">
      <c r="A62" s="25">
        <v>53</v>
      </c>
      <c r="B62" s="39" t="s">
        <v>33</v>
      </c>
      <c r="C62" s="40" t="s">
        <v>21</v>
      </c>
      <c r="D62" s="26">
        <v>1</v>
      </c>
      <c r="E62" s="27">
        <v>8000</v>
      </c>
      <c r="F62" s="34">
        <f t="shared" si="9"/>
        <v>8000</v>
      </c>
      <c r="G62" s="27">
        <v>9800</v>
      </c>
      <c r="H62" s="34">
        <f t="shared" si="0"/>
        <v>9800</v>
      </c>
      <c r="I62" s="27">
        <v>9000</v>
      </c>
      <c r="J62" s="34">
        <f t="shared" si="1"/>
        <v>9000</v>
      </c>
      <c r="K62" s="28">
        <f t="shared" si="2"/>
        <v>8000</v>
      </c>
      <c r="L62" s="28">
        <f t="shared" si="3"/>
        <v>8000</v>
      </c>
      <c r="M62" s="28">
        <f t="shared" si="10"/>
        <v>901.85</v>
      </c>
      <c r="N62" s="28">
        <f t="shared" si="5"/>
        <v>28345.145499999999</v>
      </c>
      <c r="O62" s="28">
        <f t="shared" si="6"/>
        <v>10.1</v>
      </c>
      <c r="P62" s="28">
        <f t="shared" si="7"/>
        <v>10.1</v>
      </c>
      <c r="Q62" s="35">
        <f t="shared" si="8"/>
        <v>8000</v>
      </c>
    </row>
    <row r="63" spans="1:17" ht="36.75" customHeight="1" thickBot="1" x14ac:dyDescent="0.3">
      <c r="A63" s="25">
        <v>54</v>
      </c>
      <c r="B63" s="39" t="s">
        <v>35</v>
      </c>
      <c r="C63" s="40" t="s">
        <v>55</v>
      </c>
      <c r="D63" s="26">
        <v>1</v>
      </c>
      <c r="E63" s="27">
        <v>70</v>
      </c>
      <c r="F63" s="34">
        <f t="shared" si="9"/>
        <v>70</v>
      </c>
      <c r="G63" s="27">
        <v>79</v>
      </c>
      <c r="H63" s="34">
        <f t="shared" si="0"/>
        <v>79</v>
      </c>
      <c r="I63" s="27">
        <v>75</v>
      </c>
      <c r="J63" s="34">
        <f t="shared" si="1"/>
        <v>75</v>
      </c>
      <c r="K63" s="28">
        <f t="shared" si="2"/>
        <v>70</v>
      </c>
      <c r="L63" s="28">
        <f t="shared" si="3"/>
        <v>70</v>
      </c>
      <c r="M63" s="28">
        <f t="shared" si="10"/>
        <v>4.51</v>
      </c>
      <c r="N63" s="28">
        <f t="shared" si="5"/>
        <v>73.332599999999999</v>
      </c>
      <c r="O63" s="28">
        <f t="shared" si="6"/>
        <v>6.04</v>
      </c>
      <c r="P63" s="28">
        <f t="shared" si="7"/>
        <v>6.04</v>
      </c>
      <c r="Q63" s="35">
        <f t="shared" si="8"/>
        <v>70</v>
      </c>
    </row>
    <row r="64" spans="1:17" ht="25.5" customHeight="1" thickBot="1" x14ac:dyDescent="0.3">
      <c r="A64" s="25">
        <v>55</v>
      </c>
      <c r="B64" s="39" t="s">
        <v>36</v>
      </c>
      <c r="C64" s="40" t="s">
        <v>21</v>
      </c>
      <c r="D64" s="26">
        <v>1</v>
      </c>
      <c r="E64" s="27">
        <v>200</v>
      </c>
      <c r="F64" s="34">
        <f t="shared" si="9"/>
        <v>200</v>
      </c>
      <c r="G64" s="27">
        <v>258</v>
      </c>
      <c r="H64" s="34">
        <f t="shared" si="0"/>
        <v>258</v>
      </c>
      <c r="I64" s="27">
        <v>250</v>
      </c>
      <c r="J64" s="34">
        <f t="shared" si="1"/>
        <v>250</v>
      </c>
      <c r="K64" s="28">
        <f t="shared" si="2"/>
        <v>200</v>
      </c>
      <c r="L64" s="28">
        <f t="shared" si="3"/>
        <v>200</v>
      </c>
      <c r="M64" s="28">
        <f t="shared" si="10"/>
        <v>31.43</v>
      </c>
      <c r="N64" s="28">
        <f t="shared" si="5"/>
        <v>523.30949999999996</v>
      </c>
      <c r="O64" s="28">
        <f t="shared" si="6"/>
        <v>13.32</v>
      </c>
      <c r="P64" s="28">
        <f t="shared" si="7"/>
        <v>13.32</v>
      </c>
      <c r="Q64" s="35">
        <f t="shared" si="8"/>
        <v>200</v>
      </c>
    </row>
    <row r="65" spans="1:17" s="8" customFormat="1" ht="39" customHeight="1" thickBot="1" x14ac:dyDescent="0.3">
      <c r="A65" s="25">
        <v>56</v>
      </c>
      <c r="B65" s="39" t="s">
        <v>36</v>
      </c>
      <c r="C65" s="40" t="s">
        <v>21</v>
      </c>
      <c r="D65" s="26">
        <v>1</v>
      </c>
      <c r="E65" s="27">
        <v>226</v>
      </c>
      <c r="F65" s="34">
        <f t="shared" si="9"/>
        <v>226</v>
      </c>
      <c r="G65" s="27">
        <v>257</v>
      </c>
      <c r="H65" s="34">
        <f t="shared" si="0"/>
        <v>257</v>
      </c>
      <c r="I65" s="27">
        <v>250</v>
      </c>
      <c r="J65" s="34">
        <f t="shared" si="1"/>
        <v>250</v>
      </c>
      <c r="K65" s="28">
        <f t="shared" si="2"/>
        <v>226</v>
      </c>
      <c r="L65" s="28">
        <f t="shared" si="3"/>
        <v>226</v>
      </c>
      <c r="M65" s="28">
        <f t="shared" si="10"/>
        <v>16.260000000000002</v>
      </c>
      <c r="N65" s="28">
        <f t="shared" si="5"/>
        <v>246.01380000000003</v>
      </c>
      <c r="O65" s="28">
        <f t="shared" si="6"/>
        <v>6.65</v>
      </c>
      <c r="P65" s="28">
        <f t="shared" si="7"/>
        <v>6.65</v>
      </c>
      <c r="Q65" s="35">
        <f t="shared" si="8"/>
        <v>226</v>
      </c>
    </row>
    <row r="66" spans="1:17" ht="31.5" customHeight="1" thickBot="1" x14ac:dyDescent="0.3">
      <c r="A66" s="25">
        <v>57</v>
      </c>
      <c r="B66" s="39" t="s">
        <v>36</v>
      </c>
      <c r="C66" s="40" t="s">
        <v>21</v>
      </c>
      <c r="D66" s="26">
        <v>1</v>
      </c>
      <c r="E66" s="27">
        <v>226</v>
      </c>
      <c r="F66" s="34">
        <f t="shared" si="9"/>
        <v>226</v>
      </c>
      <c r="G66" s="27">
        <v>258</v>
      </c>
      <c r="H66" s="34">
        <f t="shared" si="0"/>
        <v>258</v>
      </c>
      <c r="I66" s="27">
        <v>250</v>
      </c>
      <c r="J66" s="34">
        <f t="shared" si="1"/>
        <v>250</v>
      </c>
      <c r="K66" s="28">
        <f t="shared" si="2"/>
        <v>226</v>
      </c>
      <c r="L66" s="28">
        <f t="shared" si="3"/>
        <v>226</v>
      </c>
      <c r="M66" s="28">
        <f t="shared" si="10"/>
        <v>16.649999999999999</v>
      </c>
      <c r="N66" s="28">
        <f t="shared" si="5"/>
        <v>517.6484999999999</v>
      </c>
      <c r="O66" s="28">
        <f t="shared" si="6"/>
        <v>6.81</v>
      </c>
      <c r="P66" s="28">
        <f t="shared" si="7"/>
        <v>6.81</v>
      </c>
      <c r="Q66" s="35">
        <f t="shared" si="8"/>
        <v>226</v>
      </c>
    </row>
    <row r="67" spans="1:17" ht="27.75" customHeight="1" thickBot="1" x14ac:dyDescent="0.3">
      <c r="A67" s="25">
        <v>58</v>
      </c>
      <c r="B67" s="39" t="s">
        <v>36</v>
      </c>
      <c r="C67" s="40" t="s">
        <v>21</v>
      </c>
      <c r="D67" s="26">
        <v>1</v>
      </c>
      <c r="E67" s="27">
        <v>228</v>
      </c>
      <c r="F67" s="34">
        <f t="shared" si="9"/>
        <v>228</v>
      </c>
      <c r="G67" s="27">
        <v>257</v>
      </c>
      <c r="H67" s="34">
        <f t="shared" si="0"/>
        <v>257</v>
      </c>
      <c r="I67" s="27">
        <v>250</v>
      </c>
      <c r="J67" s="34">
        <f t="shared" si="1"/>
        <v>250</v>
      </c>
      <c r="K67" s="28">
        <f t="shared" si="2"/>
        <v>228</v>
      </c>
      <c r="L67" s="28">
        <f t="shared" si="3"/>
        <v>228</v>
      </c>
      <c r="M67" s="28">
        <f t="shared" si="10"/>
        <v>15.13</v>
      </c>
      <c r="N67" s="28">
        <f t="shared" si="5"/>
        <v>337.399</v>
      </c>
      <c r="O67" s="28">
        <f t="shared" si="6"/>
        <v>6.18</v>
      </c>
      <c r="P67" s="28">
        <f t="shared" si="7"/>
        <v>6.18</v>
      </c>
      <c r="Q67" s="35">
        <f t="shared" si="8"/>
        <v>228</v>
      </c>
    </row>
    <row r="68" spans="1:17" ht="25.5" customHeight="1" thickBot="1" x14ac:dyDescent="0.3">
      <c r="A68" s="25">
        <v>59</v>
      </c>
      <c r="B68" s="41" t="s">
        <v>36</v>
      </c>
      <c r="C68" s="40" t="s">
        <v>21</v>
      </c>
      <c r="D68" s="26">
        <v>1</v>
      </c>
      <c r="E68" s="27">
        <v>200</v>
      </c>
      <c r="F68" s="34">
        <f t="shared" si="9"/>
        <v>200</v>
      </c>
      <c r="G68" s="27">
        <v>257</v>
      </c>
      <c r="H68" s="34">
        <f t="shared" si="0"/>
        <v>257</v>
      </c>
      <c r="I68" s="27">
        <v>250</v>
      </c>
      <c r="J68" s="34">
        <f t="shared" si="1"/>
        <v>250</v>
      </c>
      <c r="K68" s="28">
        <f t="shared" si="2"/>
        <v>200</v>
      </c>
      <c r="L68" s="28">
        <f t="shared" si="3"/>
        <v>200</v>
      </c>
      <c r="M68" s="28">
        <f t="shared" si="10"/>
        <v>31.09</v>
      </c>
      <c r="N68" s="28">
        <f t="shared" si="5"/>
        <v>977.15869999999995</v>
      </c>
      <c r="O68" s="28">
        <f t="shared" si="6"/>
        <v>13.19</v>
      </c>
      <c r="P68" s="28">
        <f t="shared" si="7"/>
        <v>13.19</v>
      </c>
      <c r="Q68" s="35">
        <f t="shared" si="8"/>
        <v>200</v>
      </c>
    </row>
    <row r="69" spans="1:17" ht="26.25" customHeight="1" thickBot="1" x14ac:dyDescent="0.3">
      <c r="A69" s="25">
        <v>60</v>
      </c>
      <c r="B69" s="39" t="s">
        <v>36</v>
      </c>
      <c r="C69" s="40" t="s">
        <v>21</v>
      </c>
      <c r="D69" s="26">
        <v>1</v>
      </c>
      <c r="E69" s="27">
        <v>216</v>
      </c>
      <c r="F69" s="34">
        <f t="shared" si="9"/>
        <v>216</v>
      </c>
      <c r="G69" s="27">
        <v>258</v>
      </c>
      <c r="H69" s="34">
        <f t="shared" si="0"/>
        <v>258</v>
      </c>
      <c r="I69" s="27">
        <v>250</v>
      </c>
      <c r="J69" s="34">
        <f t="shared" si="1"/>
        <v>250</v>
      </c>
      <c r="K69" s="28">
        <f t="shared" si="2"/>
        <v>216</v>
      </c>
      <c r="L69" s="28">
        <f t="shared" si="3"/>
        <v>216</v>
      </c>
      <c r="M69" s="28">
        <f t="shared" si="10"/>
        <v>22.3</v>
      </c>
      <c r="N69" s="28">
        <f t="shared" si="5"/>
        <v>700.88900000000001</v>
      </c>
      <c r="O69" s="28">
        <f t="shared" si="6"/>
        <v>9.24</v>
      </c>
      <c r="P69" s="28">
        <f t="shared" ref="P69:P93" si="11">ROUND(IF(L69&gt;0,STDEV(F69,H69,J69)/AVERAGE(F69,H69,J69)*100,0),2)</f>
        <v>9.24</v>
      </c>
      <c r="Q69" s="35">
        <f t="shared" si="8"/>
        <v>216</v>
      </c>
    </row>
    <row r="70" spans="1:17" ht="27" customHeight="1" thickBot="1" x14ac:dyDescent="0.3">
      <c r="A70" s="25">
        <v>61</v>
      </c>
      <c r="B70" s="39" t="s">
        <v>36</v>
      </c>
      <c r="C70" s="40" t="s">
        <v>21</v>
      </c>
      <c r="D70" s="26">
        <v>1</v>
      </c>
      <c r="E70" s="27">
        <v>200</v>
      </c>
      <c r="F70" s="34">
        <f t="shared" si="9"/>
        <v>200</v>
      </c>
      <c r="G70" s="27">
        <v>258</v>
      </c>
      <c r="H70" s="34">
        <f t="shared" si="0"/>
        <v>258</v>
      </c>
      <c r="I70" s="27">
        <v>250</v>
      </c>
      <c r="J70" s="34">
        <f t="shared" si="1"/>
        <v>250</v>
      </c>
      <c r="K70" s="28">
        <f t="shared" si="2"/>
        <v>200</v>
      </c>
      <c r="L70" s="28">
        <f t="shared" si="3"/>
        <v>200</v>
      </c>
      <c r="M70" s="28">
        <f t="shared" si="10"/>
        <v>31.43</v>
      </c>
      <c r="N70" s="28">
        <f t="shared" si="5"/>
        <v>987.84489999999994</v>
      </c>
      <c r="O70" s="28">
        <f t="shared" si="6"/>
        <v>13.32</v>
      </c>
      <c r="P70" s="28">
        <f t="shared" si="11"/>
        <v>13.32</v>
      </c>
      <c r="Q70" s="35">
        <f t="shared" si="8"/>
        <v>200</v>
      </c>
    </row>
    <row r="71" spans="1:17" ht="25.5" customHeight="1" thickBot="1" x14ac:dyDescent="0.3">
      <c r="A71" s="25">
        <v>62</v>
      </c>
      <c r="B71" s="39" t="s">
        <v>36</v>
      </c>
      <c r="C71" s="40" t="s">
        <v>21</v>
      </c>
      <c r="D71" s="26">
        <v>1</v>
      </c>
      <c r="E71" s="27">
        <v>300</v>
      </c>
      <c r="F71" s="34">
        <f t="shared" si="9"/>
        <v>300</v>
      </c>
      <c r="G71" s="27">
        <v>358</v>
      </c>
      <c r="H71" s="34">
        <f t="shared" si="0"/>
        <v>358</v>
      </c>
      <c r="I71" s="27">
        <v>350</v>
      </c>
      <c r="J71" s="34">
        <f t="shared" si="1"/>
        <v>350</v>
      </c>
      <c r="K71" s="28">
        <f t="shared" si="2"/>
        <v>300</v>
      </c>
      <c r="L71" s="28">
        <f t="shared" si="3"/>
        <v>300</v>
      </c>
      <c r="M71" s="28">
        <f t="shared" si="10"/>
        <v>31.43</v>
      </c>
      <c r="N71" s="28">
        <f t="shared" si="5"/>
        <v>987.84489999999994</v>
      </c>
      <c r="O71" s="28">
        <f t="shared" si="6"/>
        <v>9.35</v>
      </c>
      <c r="P71" s="28">
        <f t="shared" si="11"/>
        <v>9.35</v>
      </c>
      <c r="Q71" s="35">
        <f t="shared" si="8"/>
        <v>300</v>
      </c>
    </row>
    <row r="72" spans="1:17" ht="26.25" customHeight="1" thickBot="1" x14ac:dyDescent="0.3">
      <c r="A72" s="25">
        <v>63</v>
      </c>
      <c r="B72" s="39" t="s">
        <v>37</v>
      </c>
      <c r="C72" s="40" t="s">
        <v>21</v>
      </c>
      <c r="D72" s="26">
        <v>1</v>
      </c>
      <c r="E72" s="27">
        <v>500</v>
      </c>
      <c r="F72" s="34">
        <f t="shared" si="9"/>
        <v>500</v>
      </c>
      <c r="G72" s="27">
        <v>558</v>
      </c>
      <c r="H72" s="34">
        <f t="shared" si="0"/>
        <v>558</v>
      </c>
      <c r="I72" s="27">
        <v>550</v>
      </c>
      <c r="J72" s="34">
        <f t="shared" si="1"/>
        <v>550</v>
      </c>
      <c r="K72" s="28">
        <f t="shared" si="2"/>
        <v>500</v>
      </c>
      <c r="L72" s="28">
        <f t="shared" si="3"/>
        <v>500</v>
      </c>
      <c r="M72" s="28">
        <f t="shared" si="10"/>
        <v>31.43</v>
      </c>
      <c r="N72" s="28">
        <f t="shared" si="5"/>
        <v>2987.1072000000004</v>
      </c>
      <c r="O72" s="28">
        <f t="shared" si="6"/>
        <v>5.86</v>
      </c>
      <c r="P72" s="28">
        <f t="shared" si="11"/>
        <v>5.86</v>
      </c>
      <c r="Q72" s="35">
        <f t="shared" si="8"/>
        <v>500</v>
      </c>
    </row>
    <row r="73" spans="1:17" ht="26.25" customHeight="1" thickBot="1" x14ac:dyDescent="0.3">
      <c r="A73" s="25">
        <v>64</v>
      </c>
      <c r="B73" s="39" t="s">
        <v>37</v>
      </c>
      <c r="C73" s="40" t="s">
        <v>21</v>
      </c>
      <c r="D73" s="26">
        <v>1</v>
      </c>
      <c r="E73" s="27">
        <v>400</v>
      </c>
      <c r="F73" s="34">
        <f t="shared" si="9"/>
        <v>400</v>
      </c>
      <c r="G73" s="27">
        <v>458</v>
      </c>
      <c r="H73" s="34">
        <f t="shared" si="0"/>
        <v>458</v>
      </c>
      <c r="I73" s="27">
        <v>450</v>
      </c>
      <c r="J73" s="34">
        <f t="shared" si="1"/>
        <v>450</v>
      </c>
      <c r="K73" s="28">
        <f t="shared" si="2"/>
        <v>400</v>
      </c>
      <c r="L73" s="28">
        <f t="shared" si="3"/>
        <v>400</v>
      </c>
      <c r="M73" s="28">
        <f t="shared" si="10"/>
        <v>31.43</v>
      </c>
      <c r="N73" s="28">
        <f t="shared" si="5"/>
        <v>4800.9324999999999</v>
      </c>
      <c r="O73" s="28">
        <f t="shared" si="6"/>
        <v>7.21</v>
      </c>
      <c r="P73" s="28">
        <f t="shared" si="11"/>
        <v>7.21</v>
      </c>
      <c r="Q73" s="35">
        <f t="shared" si="8"/>
        <v>400</v>
      </c>
    </row>
    <row r="74" spans="1:17" ht="15" customHeight="1" thickBot="1" x14ac:dyDescent="0.3">
      <c r="A74" s="25">
        <v>65</v>
      </c>
      <c r="B74" s="39" t="s">
        <v>38</v>
      </c>
      <c r="C74" s="40" t="s">
        <v>21</v>
      </c>
      <c r="D74" s="26">
        <v>1</v>
      </c>
      <c r="E74" s="27">
        <v>800</v>
      </c>
      <c r="F74" s="34">
        <f t="shared" si="9"/>
        <v>800</v>
      </c>
      <c r="G74" s="27">
        <v>990</v>
      </c>
      <c r="H74" s="34">
        <f t="shared" si="0"/>
        <v>990</v>
      </c>
      <c r="I74" s="27">
        <v>900</v>
      </c>
      <c r="J74" s="34">
        <f t="shared" si="1"/>
        <v>900</v>
      </c>
      <c r="K74" s="28">
        <f t="shared" si="2"/>
        <v>800</v>
      </c>
      <c r="L74" s="28">
        <f t="shared" si="3"/>
        <v>800</v>
      </c>
      <c r="M74" s="28">
        <f t="shared" si="10"/>
        <v>95.04</v>
      </c>
      <c r="N74" s="28">
        <f t="shared" si="5"/>
        <v>42855.436800000003</v>
      </c>
      <c r="O74" s="28">
        <f t="shared" si="6"/>
        <v>10.6</v>
      </c>
      <c r="P74" s="28">
        <f t="shared" si="11"/>
        <v>10.6</v>
      </c>
      <c r="Q74" s="35">
        <f t="shared" si="8"/>
        <v>800</v>
      </c>
    </row>
    <row r="75" spans="1:17" ht="15" customHeight="1" thickBot="1" x14ac:dyDescent="0.3">
      <c r="A75" s="25">
        <v>66</v>
      </c>
      <c r="B75" s="39" t="s">
        <v>39</v>
      </c>
      <c r="C75" s="40" t="s">
        <v>21</v>
      </c>
      <c r="D75" s="26">
        <v>1</v>
      </c>
      <c r="E75" s="27">
        <v>900</v>
      </c>
      <c r="F75" s="34">
        <f t="shared" si="9"/>
        <v>900</v>
      </c>
      <c r="G75" s="27">
        <v>1200</v>
      </c>
      <c r="H75" s="34">
        <f t="shared" si="0"/>
        <v>1200</v>
      </c>
      <c r="I75" s="27">
        <v>1000</v>
      </c>
      <c r="J75" s="34">
        <f t="shared" si="1"/>
        <v>1000</v>
      </c>
      <c r="K75" s="28">
        <f t="shared" si="2"/>
        <v>900</v>
      </c>
      <c r="L75" s="28">
        <f t="shared" si="3"/>
        <v>900</v>
      </c>
      <c r="M75" s="28">
        <f t="shared" si="10"/>
        <v>152.75</v>
      </c>
      <c r="N75" s="28">
        <f t="shared" ref="N75:N93" si="12">M75*M77</f>
        <v>196409.005</v>
      </c>
      <c r="O75" s="28">
        <f t="shared" ref="O75:O93" si="13">ROUND(IF(K75&gt;0,STDEV(E75,G75,I75)/AVERAGE(E75,G75,I75)*100,0),2)</f>
        <v>14.78</v>
      </c>
      <c r="P75" s="28">
        <f t="shared" si="11"/>
        <v>14.78</v>
      </c>
      <c r="Q75" s="35">
        <f t="shared" si="8"/>
        <v>900</v>
      </c>
    </row>
    <row r="76" spans="1:17" ht="15.75" thickBot="1" x14ac:dyDescent="0.3">
      <c r="A76" s="25">
        <v>67</v>
      </c>
      <c r="B76" s="39" t="s">
        <v>40</v>
      </c>
      <c r="C76" s="40" t="s">
        <v>21</v>
      </c>
      <c r="D76" s="26">
        <v>1</v>
      </c>
      <c r="E76" s="27">
        <v>2000</v>
      </c>
      <c r="F76" s="34">
        <f t="shared" si="9"/>
        <v>2000</v>
      </c>
      <c r="G76" s="27">
        <v>2900</v>
      </c>
      <c r="H76" s="34">
        <f t="shared" si="0"/>
        <v>2900</v>
      </c>
      <c r="I76" s="27">
        <v>2500</v>
      </c>
      <c r="J76" s="34">
        <f t="shared" si="1"/>
        <v>2500</v>
      </c>
      <c r="K76" s="28">
        <f t="shared" si="2"/>
        <v>2000</v>
      </c>
      <c r="L76" s="28">
        <f t="shared" si="3"/>
        <v>2000</v>
      </c>
      <c r="M76" s="28">
        <f t="shared" si="10"/>
        <v>450.92</v>
      </c>
      <c r="N76" s="28">
        <f t="shared" si="12"/>
        <v>306936.73480000003</v>
      </c>
      <c r="O76" s="28">
        <f t="shared" si="13"/>
        <v>18.28</v>
      </c>
      <c r="P76" s="28">
        <f t="shared" si="11"/>
        <v>18.28</v>
      </c>
      <c r="Q76" s="35">
        <f t="shared" si="8"/>
        <v>2000</v>
      </c>
    </row>
    <row r="77" spans="1:17" ht="15.75" thickBot="1" x14ac:dyDescent="0.3">
      <c r="A77" s="25">
        <v>68</v>
      </c>
      <c r="B77" s="39" t="s">
        <v>40</v>
      </c>
      <c r="C77" s="40" t="s">
        <v>21</v>
      </c>
      <c r="D77" s="26">
        <v>1</v>
      </c>
      <c r="E77" s="27">
        <v>5600</v>
      </c>
      <c r="F77" s="34">
        <f t="shared" si="9"/>
        <v>5600</v>
      </c>
      <c r="G77" s="27">
        <v>8000</v>
      </c>
      <c r="H77" s="34">
        <f t="shared" si="0"/>
        <v>8000</v>
      </c>
      <c r="I77" s="27">
        <v>6000</v>
      </c>
      <c r="J77" s="34">
        <f t="shared" si="1"/>
        <v>6000</v>
      </c>
      <c r="K77" s="28">
        <f t="shared" si="2"/>
        <v>5600</v>
      </c>
      <c r="L77" s="28">
        <f t="shared" si="3"/>
        <v>5600</v>
      </c>
      <c r="M77" s="28">
        <f t="shared" si="10"/>
        <v>1285.82</v>
      </c>
      <c r="N77" s="28">
        <f t="shared" si="12"/>
        <v>982057.88319999992</v>
      </c>
      <c r="O77" s="28">
        <f t="shared" si="13"/>
        <v>19.68</v>
      </c>
      <c r="P77" s="28">
        <f t="shared" si="11"/>
        <v>19.68</v>
      </c>
      <c r="Q77" s="35">
        <f t="shared" si="8"/>
        <v>5600</v>
      </c>
    </row>
    <row r="78" spans="1:17" ht="15.75" thickBot="1" x14ac:dyDescent="0.3">
      <c r="A78" s="25">
        <v>69</v>
      </c>
      <c r="B78" s="39" t="s">
        <v>41</v>
      </c>
      <c r="C78" s="40" t="s">
        <v>21</v>
      </c>
      <c r="D78" s="26">
        <v>1</v>
      </c>
      <c r="E78" s="27">
        <v>3200</v>
      </c>
      <c r="F78" s="34">
        <f t="shared" si="9"/>
        <v>3200</v>
      </c>
      <c r="G78" s="27">
        <v>4500</v>
      </c>
      <c r="H78" s="34">
        <f t="shared" si="0"/>
        <v>4500</v>
      </c>
      <c r="I78" s="27">
        <v>3500</v>
      </c>
      <c r="J78" s="34">
        <f t="shared" si="1"/>
        <v>3500</v>
      </c>
      <c r="K78" s="28">
        <f t="shared" si="2"/>
        <v>3200</v>
      </c>
      <c r="L78" s="28">
        <f t="shared" si="3"/>
        <v>3200</v>
      </c>
      <c r="M78" s="28">
        <f t="shared" si="10"/>
        <v>680.69</v>
      </c>
      <c r="N78" s="28">
        <f t="shared" si="12"/>
        <v>68069</v>
      </c>
      <c r="O78" s="28">
        <f t="shared" si="13"/>
        <v>18.23</v>
      </c>
      <c r="P78" s="28">
        <f t="shared" si="11"/>
        <v>18.23</v>
      </c>
      <c r="Q78" s="35">
        <f t="shared" si="8"/>
        <v>3200</v>
      </c>
    </row>
    <row r="79" spans="1:17" ht="15.75" thickBot="1" x14ac:dyDescent="0.3">
      <c r="A79" s="25">
        <v>70</v>
      </c>
      <c r="B79" s="39" t="s">
        <v>41</v>
      </c>
      <c r="C79" s="40" t="s">
        <v>21</v>
      </c>
      <c r="D79" s="26">
        <v>1</v>
      </c>
      <c r="E79" s="27">
        <v>4000</v>
      </c>
      <c r="F79" s="34">
        <f t="shared" si="9"/>
        <v>4000</v>
      </c>
      <c r="G79" s="27">
        <v>5500</v>
      </c>
      <c r="H79" s="34">
        <f t="shared" si="0"/>
        <v>5500</v>
      </c>
      <c r="I79" s="27">
        <v>4500</v>
      </c>
      <c r="J79" s="34">
        <f t="shared" si="1"/>
        <v>4500</v>
      </c>
      <c r="K79" s="28">
        <f t="shared" si="2"/>
        <v>4000</v>
      </c>
      <c r="L79" s="28">
        <f t="shared" si="3"/>
        <v>4000</v>
      </c>
      <c r="M79" s="28">
        <f t="shared" si="10"/>
        <v>763.76</v>
      </c>
      <c r="N79" s="28">
        <f t="shared" si="12"/>
        <v>76376</v>
      </c>
      <c r="O79" s="28">
        <f t="shared" si="13"/>
        <v>16.37</v>
      </c>
      <c r="P79" s="28">
        <f t="shared" si="11"/>
        <v>16.37</v>
      </c>
      <c r="Q79" s="35">
        <f t="shared" si="8"/>
        <v>4000</v>
      </c>
    </row>
    <row r="80" spans="1:17" ht="24" customHeight="1" thickBot="1" x14ac:dyDescent="0.3">
      <c r="A80" s="25">
        <v>71</v>
      </c>
      <c r="B80" s="39" t="s">
        <v>42</v>
      </c>
      <c r="C80" s="40" t="s">
        <v>21</v>
      </c>
      <c r="D80" s="26">
        <v>1</v>
      </c>
      <c r="E80" s="27">
        <v>3500</v>
      </c>
      <c r="F80" s="34">
        <f t="shared" si="9"/>
        <v>3500</v>
      </c>
      <c r="G80" s="27">
        <v>3700</v>
      </c>
      <c r="H80" s="34">
        <f t="shared" si="0"/>
        <v>3700</v>
      </c>
      <c r="I80" s="27">
        <v>3600</v>
      </c>
      <c r="J80" s="34">
        <f t="shared" si="1"/>
        <v>3600</v>
      </c>
      <c r="K80" s="28">
        <f t="shared" si="2"/>
        <v>3500</v>
      </c>
      <c r="L80" s="28">
        <f t="shared" si="3"/>
        <v>3500</v>
      </c>
      <c r="M80" s="28">
        <f t="shared" si="10"/>
        <v>100</v>
      </c>
      <c r="N80" s="28">
        <f t="shared" si="12"/>
        <v>3179</v>
      </c>
      <c r="O80" s="28">
        <f t="shared" si="13"/>
        <v>2.78</v>
      </c>
      <c r="P80" s="28">
        <f t="shared" si="11"/>
        <v>2.78</v>
      </c>
      <c r="Q80" s="35">
        <f t="shared" si="8"/>
        <v>3500</v>
      </c>
    </row>
    <row r="81" spans="1:17" ht="36.75" customHeight="1" thickBot="1" x14ac:dyDescent="0.3">
      <c r="A81" s="25">
        <v>72</v>
      </c>
      <c r="B81" s="39" t="s">
        <v>43</v>
      </c>
      <c r="C81" s="40" t="s">
        <v>21</v>
      </c>
      <c r="D81" s="26">
        <v>1</v>
      </c>
      <c r="E81" s="27">
        <v>5600</v>
      </c>
      <c r="F81" s="34">
        <f t="shared" si="9"/>
        <v>5600</v>
      </c>
      <c r="G81" s="27">
        <v>5800</v>
      </c>
      <c r="H81" s="34">
        <f t="shared" si="0"/>
        <v>5800</v>
      </c>
      <c r="I81" s="27">
        <v>5700</v>
      </c>
      <c r="J81" s="34">
        <f t="shared" si="1"/>
        <v>5700</v>
      </c>
      <c r="K81" s="28">
        <f t="shared" si="2"/>
        <v>5600</v>
      </c>
      <c r="L81" s="28">
        <f t="shared" si="3"/>
        <v>5600</v>
      </c>
      <c r="M81" s="28">
        <f t="shared" si="10"/>
        <v>100</v>
      </c>
      <c r="N81" s="28">
        <f t="shared" si="12"/>
        <v>3179</v>
      </c>
      <c r="O81" s="28">
        <f t="shared" si="13"/>
        <v>1.75</v>
      </c>
      <c r="P81" s="28">
        <f t="shared" si="11"/>
        <v>1.75</v>
      </c>
      <c r="Q81" s="35">
        <f t="shared" si="8"/>
        <v>5600</v>
      </c>
    </row>
    <row r="82" spans="1:17" ht="15.75" thickBot="1" x14ac:dyDescent="0.3">
      <c r="A82" s="25">
        <v>73</v>
      </c>
      <c r="B82" s="39" t="s">
        <v>44</v>
      </c>
      <c r="C82" s="40" t="s">
        <v>21</v>
      </c>
      <c r="D82" s="26">
        <v>1</v>
      </c>
      <c r="E82" s="27">
        <v>400</v>
      </c>
      <c r="F82" s="34">
        <f t="shared" si="9"/>
        <v>400</v>
      </c>
      <c r="G82" s="27">
        <v>459</v>
      </c>
      <c r="H82" s="34">
        <f t="shared" si="0"/>
        <v>459</v>
      </c>
      <c r="I82" s="27">
        <v>450</v>
      </c>
      <c r="J82" s="34">
        <f t="shared" si="1"/>
        <v>450</v>
      </c>
      <c r="K82" s="28">
        <f t="shared" si="2"/>
        <v>400</v>
      </c>
      <c r="L82" s="28">
        <f t="shared" si="3"/>
        <v>400</v>
      </c>
      <c r="M82" s="28">
        <f t="shared" si="10"/>
        <v>31.79</v>
      </c>
      <c r="N82" s="28">
        <f t="shared" si="12"/>
        <v>48560.178699999997</v>
      </c>
      <c r="O82" s="28">
        <f t="shared" si="13"/>
        <v>7.28</v>
      </c>
      <c r="P82" s="28">
        <f t="shared" si="11"/>
        <v>7.28</v>
      </c>
      <c r="Q82" s="35">
        <f t="shared" si="8"/>
        <v>400</v>
      </c>
    </row>
    <row r="83" spans="1:17" ht="19.5" customHeight="1" thickBot="1" x14ac:dyDescent="0.3">
      <c r="A83" s="25">
        <v>74</v>
      </c>
      <c r="B83" s="39" t="s">
        <v>45</v>
      </c>
      <c r="C83" s="40" t="s">
        <v>21</v>
      </c>
      <c r="D83" s="26">
        <v>1</v>
      </c>
      <c r="E83" s="27">
        <v>200</v>
      </c>
      <c r="F83" s="34">
        <f t="shared" si="9"/>
        <v>200</v>
      </c>
      <c r="G83" s="27">
        <v>259</v>
      </c>
      <c r="H83" s="34">
        <f t="shared" si="0"/>
        <v>259</v>
      </c>
      <c r="I83" s="27">
        <v>250</v>
      </c>
      <c r="J83" s="34">
        <f t="shared" si="1"/>
        <v>250</v>
      </c>
      <c r="K83" s="28">
        <f t="shared" si="2"/>
        <v>200</v>
      </c>
      <c r="L83" s="28">
        <f t="shared" si="3"/>
        <v>200</v>
      </c>
      <c r="M83" s="28">
        <f t="shared" si="10"/>
        <v>31.79</v>
      </c>
      <c r="N83" s="28">
        <f t="shared" si="12"/>
        <v>41692.267099999997</v>
      </c>
      <c r="O83" s="28">
        <f t="shared" si="13"/>
        <v>13.45</v>
      </c>
      <c r="P83" s="28">
        <f t="shared" si="11"/>
        <v>13.45</v>
      </c>
      <c r="Q83" s="35">
        <f t="shared" si="8"/>
        <v>200</v>
      </c>
    </row>
    <row r="84" spans="1:17" ht="15.75" thickBot="1" x14ac:dyDescent="0.3">
      <c r="A84" s="25">
        <v>75</v>
      </c>
      <c r="B84" s="39" t="s">
        <v>46</v>
      </c>
      <c r="C84" s="40" t="s">
        <v>21</v>
      </c>
      <c r="D84" s="26">
        <v>1</v>
      </c>
      <c r="E84" s="27">
        <v>12000</v>
      </c>
      <c r="F84" s="34">
        <f t="shared" si="9"/>
        <v>12000</v>
      </c>
      <c r="G84" s="27">
        <v>14000</v>
      </c>
      <c r="H84" s="34">
        <f t="shared" si="0"/>
        <v>14000</v>
      </c>
      <c r="I84" s="27">
        <v>15000</v>
      </c>
      <c r="J84" s="34">
        <f t="shared" si="1"/>
        <v>15000</v>
      </c>
      <c r="K84" s="28">
        <f t="shared" si="2"/>
        <v>12000</v>
      </c>
      <c r="L84" s="28">
        <f t="shared" si="3"/>
        <v>12000</v>
      </c>
      <c r="M84" s="28">
        <f t="shared" si="10"/>
        <v>1527.53</v>
      </c>
      <c r="N84" s="28">
        <f t="shared" si="12"/>
        <v>617351.24949999992</v>
      </c>
      <c r="O84" s="28">
        <f t="shared" si="13"/>
        <v>11.18</v>
      </c>
      <c r="P84" s="28">
        <f t="shared" si="11"/>
        <v>11.18</v>
      </c>
      <c r="Q84" s="35">
        <f t="shared" si="8"/>
        <v>12000</v>
      </c>
    </row>
    <row r="85" spans="1:17" ht="15" customHeight="1" thickBot="1" x14ac:dyDescent="0.3">
      <c r="A85" s="25">
        <v>76</v>
      </c>
      <c r="B85" s="39" t="s">
        <v>47</v>
      </c>
      <c r="C85" s="40" t="s">
        <v>21</v>
      </c>
      <c r="D85" s="26">
        <v>1</v>
      </c>
      <c r="E85" s="27">
        <v>10400</v>
      </c>
      <c r="F85" s="34">
        <f t="shared" si="9"/>
        <v>10400</v>
      </c>
      <c r="G85" s="27">
        <v>13000</v>
      </c>
      <c r="H85" s="34">
        <f t="shared" si="0"/>
        <v>13000</v>
      </c>
      <c r="I85" s="27">
        <v>12000</v>
      </c>
      <c r="J85" s="34">
        <f t="shared" si="1"/>
        <v>12000</v>
      </c>
      <c r="K85" s="28">
        <f t="shared" si="2"/>
        <v>10400</v>
      </c>
      <c r="L85" s="28">
        <f t="shared" si="3"/>
        <v>10400</v>
      </c>
      <c r="M85" s="28">
        <f t="shared" si="10"/>
        <v>1311.49</v>
      </c>
      <c r="N85" s="28">
        <f t="shared" si="12"/>
        <v>460582.17310000001</v>
      </c>
      <c r="O85" s="28">
        <f t="shared" si="13"/>
        <v>11.11</v>
      </c>
      <c r="P85" s="28">
        <f t="shared" si="11"/>
        <v>11.11</v>
      </c>
      <c r="Q85" s="35">
        <f t="shared" si="8"/>
        <v>10400</v>
      </c>
    </row>
    <row r="86" spans="1:17" ht="15" customHeight="1" thickBot="1" x14ac:dyDescent="0.3">
      <c r="A86" s="25">
        <v>77</v>
      </c>
      <c r="B86" s="39" t="s">
        <v>47</v>
      </c>
      <c r="C86" s="40" t="s">
        <v>21</v>
      </c>
      <c r="D86" s="26">
        <v>1</v>
      </c>
      <c r="E86" s="27">
        <v>2000</v>
      </c>
      <c r="F86" s="34">
        <f t="shared" si="9"/>
        <v>2000</v>
      </c>
      <c r="G86" s="27">
        <v>2800</v>
      </c>
      <c r="H86" s="34">
        <f t="shared" si="0"/>
        <v>2800</v>
      </c>
      <c r="I86" s="27">
        <v>2500</v>
      </c>
      <c r="J86" s="34">
        <f t="shared" si="1"/>
        <v>2500</v>
      </c>
      <c r="K86" s="28">
        <f t="shared" si="2"/>
        <v>2000</v>
      </c>
      <c r="L86" s="28">
        <f t="shared" si="3"/>
        <v>2000</v>
      </c>
      <c r="M86" s="28">
        <f t="shared" si="10"/>
        <v>404.15</v>
      </c>
      <c r="N86" s="28">
        <f t="shared" si="12"/>
        <v>12124.5</v>
      </c>
      <c r="O86" s="28">
        <f t="shared" si="13"/>
        <v>16.61</v>
      </c>
      <c r="P86" s="28">
        <f t="shared" si="11"/>
        <v>16.61</v>
      </c>
      <c r="Q86" s="35">
        <f t="shared" si="8"/>
        <v>2000</v>
      </c>
    </row>
    <row r="87" spans="1:17" ht="15" customHeight="1" thickBot="1" x14ac:dyDescent="0.3">
      <c r="A87" s="25">
        <v>78</v>
      </c>
      <c r="B87" s="39" t="s">
        <v>48</v>
      </c>
      <c r="C87" s="40" t="s">
        <v>21</v>
      </c>
      <c r="D87" s="26">
        <v>1</v>
      </c>
      <c r="E87" s="27">
        <v>1200</v>
      </c>
      <c r="F87" s="34">
        <f t="shared" si="9"/>
        <v>1200</v>
      </c>
      <c r="G87" s="27">
        <v>1900</v>
      </c>
      <c r="H87" s="34">
        <f t="shared" si="0"/>
        <v>1900</v>
      </c>
      <c r="I87" s="27">
        <v>1500</v>
      </c>
      <c r="J87" s="34">
        <f t="shared" si="1"/>
        <v>1500</v>
      </c>
      <c r="K87" s="28">
        <f t="shared" si="2"/>
        <v>1200</v>
      </c>
      <c r="L87" s="28">
        <f t="shared" si="3"/>
        <v>1200</v>
      </c>
      <c r="M87" s="28">
        <f t="shared" si="10"/>
        <v>351.19</v>
      </c>
      <c r="N87" s="28">
        <f t="shared" si="12"/>
        <v>9292.4874</v>
      </c>
      <c r="O87" s="28">
        <f t="shared" si="13"/>
        <v>22.9</v>
      </c>
      <c r="P87" s="28">
        <f t="shared" si="11"/>
        <v>22.9</v>
      </c>
      <c r="Q87" s="35">
        <f t="shared" si="8"/>
        <v>1200</v>
      </c>
    </row>
    <row r="88" spans="1:17" ht="42.75" customHeight="1" thickBot="1" x14ac:dyDescent="0.3">
      <c r="A88" s="25">
        <v>79</v>
      </c>
      <c r="B88" s="39" t="s">
        <v>49</v>
      </c>
      <c r="C88" s="40" t="s">
        <v>21</v>
      </c>
      <c r="D88" s="26">
        <v>1</v>
      </c>
      <c r="E88" s="27">
        <v>130</v>
      </c>
      <c r="F88" s="34">
        <f t="shared" si="9"/>
        <v>130</v>
      </c>
      <c r="G88" s="27">
        <v>190</v>
      </c>
      <c r="H88" s="34">
        <f t="shared" si="0"/>
        <v>190</v>
      </c>
      <c r="I88" s="27">
        <v>160</v>
      </c>
      <c r="J88" s="34">
        <f t="shared" si="1"/>
        <v>160</v>
      </c>
      <c r="K88" s="28">
        <f t="shared" si="2"/>
        <v>130</v>
      </c>
      <c r="L88" s="28">
        <f t="shared" si="3"/>
        <v>130</v>
      </c>
      <c r="M88" s="28">
        <f t="shared" si="10"/>
        <v>30</v>
      </c>
      <c r="N88" s="28">
        <f t="shared" si="12"/>
        <v>1352.7</v>
      </c>
      <c r="O88" s="28">
        <f t="shared" si="13"/>
        <v>18.75</v>
      </c>
      <c r="P88" s="28">
        <f t="shared" si="11"/>
        <v>18.75</v>
      </c>
      <c r="Q88" s="35">
        <f t="shared" si="8"/>
        <v>130</v>
      </c>
    </row>
    <row r="89" spans="1:17" ht="39" customHeight="1" thickBot="1" x14ac:dyDescent="0.3">
      <c r="A89" s="25">
        <v>80</v>
      </c>
      <c r="B89" s="39" t="s">
        <v>50</v>
      </c>
      <c r="C89" s="40" t="s">
        <v>21</v>
      </c>
      <c r="D89" s="26">
        <v>1</v>
      </c>
      <c r="E89" s="27">
        <v>240</v>
      </c>
      <c r="F89" s="34">
        <f t="shared" si="9"/>
        <v>240</v>
      </c>
      <c r="G89" s="27">
        <v>290</v>
      </c>
      <c r="H89" s="34">
        <f t="shared" si="0"/>
        <v>290</v>
      </c>
      <c r="I89" s="27">
        <v>250</v>
      </c>
      <c r="J89" s="34">
        <f t="shared" si="1"/>
        <v>250</v>
      </c>
      <c r="K89" s="28">
        <f t="shared" si="2"/>
        <v>240</v>
      </c>
      <c r="L89" s="28">
        <f t="shared" si="3"/>
        <v>240</v>
      </c>
      <c r="M89" s="28">
        <f t="shared" si="10"/>
        <v>26.46</v>
      </c>
      <c r="N89" s="28">
        <f t="shared" si="12"/>
        <v>1193.0814</v>
      </c>
      <c r="O89" s="28">
        <f t="shared" si="13"/>
        <v>10.18</v>
      </c>
      <c r="P89" s="28">
        <f t="shared" si="11"/>
        <v>10.18</v>
      </c>
      <c r="Q89" s="35">
        <f t="shared" si="8"/>
        <v>240</v>
      </c>
    </row>
    <row r="90" spans="1:17" ht="30" customHeight="1" thickBot="1" x14ac:dyDescent="0.3">
      <c r="A90" s="25">
        <v>81</v>
      </c>
      <c r="B90" s="39" t="s">
        <v>48</v>
      </c>
      <c r="C90" s="40" t="s">
        <v>21</v>
      </c>
      <c r="D90" s="26">
        <v>1</v>
      </c>
      <c r="E90" s="27">
        <v>400</v>
      </c>
      <c r="F90" s="34">
        <f t="shared" si="9"/>
        <v>400</v>
      </c>
      <c r="G90" s="27">
        <v>490</v>
      </c>
      <c r="H90" s="34">
        <f t="shared" si="0"/>
        <v>490</v>
      </c>
      <c r="I90" s="27">
        <v>450</v>
      </c>
      <c r="J90" s="34">
        <f t="shared" si="1"/>
        <v>450</v>
      </c>
      <c r="K90" s="28">
        <f t="shared" si="2"/>
        <v>400</v>
      </c>
      <c r="L90" s="28">
        <f t="shared" si="3"/>
        <v>400</v>
      </c>
      <c r="M90" s="28">
        <f t="shared" si="10"/>
        <v>45.09</v>
      </c>
      <c r="N90" s="28">
        <f t="shared" si="12"/>
        <v>1822.0869</v>
      </c>
      <c r="O90" s="28">
        <f t="shared" si="13"/>
        <v>10.1</v>
      </c>
      <c r="P90" s="28">
        <f t="shared" si="11"/>
        <v>10.1</v>
      </c>
      <c r="Q90" s="35">
        <f t="shared" si="8"/>
        <v>400</v>
      </c>
    </row>
    <row r="91" spans="1:17" ht="29.25" customHeight="1" thickBot="1" x14ac:dyDescent="0.3">
      <c r="A91" s="25">
        <v>82</v>
      </c>
      <c r="B91" s="39" t="s">
        <v>48</v>
      </c>
      <c r="C91" s="40" t="s">
        <v>21</v>
      </c>
      <c r="D91" s="26">
        <v>1</v>
      </c>
      <c r="E91" s="27">
        <v>300</v>
      </c>
      <c r="F91" s="34">
        <f t="shared" si="9"/>
        <v>300</v>
      </c>
      <c r="G91" s="27">
        <v>390</v>
      </c>
      <c r="H91" s="34">
        <f t="shared" si="0"/>
        <v>390</v>
      </c>
      <c r="I91" s="27">
        <v>350</v>
      </c>
      <c r="J91" s="34">
        <f t="shared" si="1"/>
        <v>350</v>
      </c>
      <c r="K91" s="28">
        <f t="shared" si="2"/>
        <v>300</v>
      </c>
      <c r="L91" s="28">
        <f t="shared" si="3"/>
        <v>300</v>
      </c>
      <c r="M91" s="28">
        <f t="shared" si="10"/>
        <v>45.09</v>
      </c>
      <c r="N91" s="28">
        <f t="shared" si="12"/>
        <v>2082.7071000000001</v>
      </c>
      <c r="O91" s="28">
        <f t="shared" si="13"/>
        <v>13.01</v>
      </c>
      <c r="P91" s="28">
        <f t="shared" si="11"/>
        <v>13.01</v>
      </c>
      <c r="Q91" s="35">
        <f t="shared" si="8"/>
        <v>300</v>
      </c>
    </row>
    <row r="92" spans="1:17" ht="34.5" customHeight="1" thickBot="1" x14ac:dyDescent="0.3">
      <c r="A92" s="25">
        <v>83</v>
      </c>
      <c r="B92" s="39" t="s">
        <v>48</v>
      </c>
      <c r="C92" s="40" t="s">
        <v>21</v>
      </c>
      <c r="D92" s="26">
        <v>1</v>
      </c>
      <c r="E92" s="27">
        <v>110</v>
      </c>
      <c r="F92" s="34">
        <f t="shared" si="9"/>
        <v>110</v>
      </c>
      <c r="G92" s="27">
        <v>180</v>
      </c>
      <c r="H92" s="34">
        <v>120</v>
      </c>
      <c r="I92" s="27">
        <v>180</v>
      </c>
      <c r="J92" s="34">
        <v>180</v>
      </c>
      <c r="K92" s="28">
        <f t="shared" si="2"/>
        <v>110</v>
      </c>
      <c r="L92" s="28">
        <f t="shared" si="3"/>
        <v>110</v>
      </c>
      <c r="M92" s="28">
        <f t="shared" si="10"/>
        <v>40.409999999999997</v>
      </c>
      <c r="N92" s="28">
        <f t="shared" si="12"/>
        <v>618048.49753726844</v>
      </c>
      <c r="O92" s="28">
        <f t="shared" si="13"/>
        <v>25.8</v>
      </c>
      <c r="P92" s="28">
        <f t="shared" si="11"/>
        <v>27.7</v>
      </c>
      <c r="Q92" s="35">
        <f t="shared" si="8"/>
        <v>110</v>
      </c>
    </row>
    <row r="93" spans="1:17" ht="30.75" customHeight="1" thickBot="1" x14ac:dyDescent="0.3">
      <c r="A93" s="25">
        <v>84</v>
      </c>
      <c r="B93" s="39" t="s">
        <v>51</v>
      </c>
      <c r="C93" s="40" t="s">
        <v>21</v>
      </c>
      <c r="D93" s="26">
        <v>1</v>
      </c>
      <c r="E93" s="27">
        <v>110</v>
      </c>
      <c r="F93" s="34">
        <f t="shared" si="9"/>
        <v>110</v>
      </c>
      <c r="G93" s="27">
        <v>190</v>
      </c>
      <c r="H93" s="34">
        <v>150</v>
      </c>
      <c r="I93" s="27">
        <v>190</v>
      </c>
      <c r="J93" s="34">
        <f t="shared" si="1"/>
        <v>190</v>
      </c>
      <c r="K93" s="28">
        <f t="shared" si="2"/>
        <v>110</v>
      </c>
      <c r="L93" s="28">
        <f t="shared" si="3"/>
        <v>110</v>
      </c>
      <c r="M93" s="28">
        <f t="shared" si="10"/>
        <v>46.19</v>
      </c>
      <c r="N93" s="28">
        <f t="shared" si="12"/>
        <v>0</v>
      </c>
      <c r="O93" s="28">
        <f t="shared" si="13"/>
        <v>28.28</v>
      </c>
      <c r="P93" s="28">
        <f t="shared" si="11"/>
        <v>26.67</v>
      </c>
      <c r="Q93" s="35">
        <f t="shared" si="8"/>
        <v>110</v>
      </c>
    </row>
    <row r="94" spans="1:17" ht="15.75" x14ac:dyDescent="0.25">
      <c r="A94" s="29" t="s">
        <v>6</v>
      </c>
      <c r="B94" s="30"/>
      <c r="C94" s="30"/>
      <c r="D94" s="31">
        <f t="shared" ref="D94:L94" si="14">SUM(D10:D93)</f>
        <v>84</v>
      </c>
      <c r="E94" s="32">
        <f t="shared" si="14"/>
        <v>123079</v>
      </c>
      <c r="F94" s="32">
        <f t="shared" si="14"/>
        <v>123079</v>
      </c>
      <c r="G94" s="32">
        <f t="shared" si="14"/>
        <v>153622</v>
      </c>
      <c r="H94" s="32">
        <f t="shared" si="14"/>
        <v>153522</v>
      </c>
      <c r="I94" s="32">
        <f t="shared" si="14"/>
        <v>139801</v>
      </c>
      <c r="J94" s="32">
        <f t="shared" si="14"/>
        <v>139801</v>
      </c>
      <c r="K94" s="32">
        <f t="shared" si="14"/>
        <v>123079</v>
      </c>
      <c r="L94" s="32">
        <f t="shared" si="14"/>
        <v>123079</v>
      </c>
      <c r="M94" s="32">
        <f>STDEV(E94,G94,I94)</f>
        <v>15294.444383500828</v>
      </c>
      <c r="N94" s="32">
        <f>STDEV(F94,H94,J94)</f>
        <v>15246.132700896096</v>
      </c>
      <c r="O94" s="32">
        <f>ROUND(IF(K94&gt;0,STDEV(E94,G94,I94)/K94*100,0),2)</f>
        <v>12.43</v>
      </c>
      <c r="P94" s="32">
        <f>ROUND(IF(L94&gt;0,STDEV(F94,H94,J94)/L94*100,0),2)</f>
        <v>12.39</v>
      </c>
      <c r="Q94" s="33">
        <f>SUM(Q10:Q93)</f>
        <v>123079</v>
      </c>
    </row>
    <row r="95" spans="1:17" x14ac:dyDescent="0.25">
      <c r="M95" s="15"/>
      <c r="N95" s="15"/>
      <c r="O95" s="15"/>
    </row>
    <row r="97" spans="2:17" ht="15.75" x14ac:dyDescent="0.25">
      <c r="B97" s="42" t="s">
        <v>19</v>
      </c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/>
    </row>
    <row r="99" spans="2:17" ht="15.75" x14ac:dyDescent="0.25">
      <c r="B99" s="8"/>
      <c r="C99" s="8"/>
      <c r="D99" s="8"/>
      <c r="E99" s="8"/>
      <c r="F99" s="8"/>
      <c r="G99" s="8"/>
      <c r="H99" s="8"/>
      <c r="I99" s="8"/>
      <c r="J99" s="8"/>
      <c r="K99" s="9"/>
      <c r="L99" s="9"/>
      <c r="M99" s="10"/>
      <c r="N99" s="10"/>
      <c r="O99" s="10"/>
      <c r="P99" s="10"/>
      <c r="Q99" s="10"/>
    </row>
  </sheetData>
  <mergeCells count="22">
    <mergeCell ref="M5:N6"/>
    <mergeCell ref="O5:P6"/>
    <mergeCell ref="Q5:Q7"/>
    <mergeCell ref="E6:F6"/>
    <mergeCell ref="G6:H6"/>
    <mergeCell ref="I6:J6"/>
    <mergeCell ref="B97:P97"/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  <mergeCell ref="A9:D9"/>
    <mergeCell ref="E9:F9"/>
    <mergeCell ref="G9:H9"/>
    <mergeCell ref="I9:J9"/>
    <mergeCell ref="K9:L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Габлина Олеся Сергеевна</cp:lastModifiedBy>
  <cp:lastPrinted>2024-06-20T14:36:14Z</cp:lastPrinted>
  <dcterms:created xsi:type="dcterms:W3CDTF">2016-05-18T09:10:41Z</dcterms:created>
  <dcterms:modified xsi:type="dcterms:W3CDTF">2026-07-24T06:27:21Z</dcterms:modified>
</cp:coreProperties>
</file>