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Работа в 8ПЧ\Прямые договора\2026\Быт. техника\"/>
    </mc:Choice>
  </mc:AlternateContent>
  <bookViews>
    <workbookView xWindow="0" yWindow="0" windowWidth="20490" windowHeight="7620"/>
  </bookViews>
  <sheets>
    <sheet name="НМЦК" sheetId="2" r:id="rId1"/>
  </sheets>
  <definedNames>
    <definedName name="_xlnm.Print_Area" localSheetId="0">НМЦК!$A$1:$J$27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K9" i="2" l="1"/>
  <c r="I11" i="2"/>
  <c r="H11" i="2" s="1"/>
  <c r="I10" i="2"/>
  <c r="H10" i="2" s="1"/>
  <c r="I9" i="2"/>
  <c r="H9" i="2" s="1"/>
  <c r="K10" i="2" l="1"/>
  <c r="K11" i="2"/>
  <c r="K12" i="2" l="1"/>
  <c r="F13" i="2" s="1"/>
</calcChain>
</file>

<file path=xl/sharedStrings.xml><?xml version="1.0" encoding="utf-8"?>
<sst xmlns="http://schemas.openxmlformats.org/spreadsheetml/2006/main" count="33" uniqueCount="31">
  <si>
    <t>На основании пункта 1 части 1 статьи 22 Федерального закона от 05.04.2013 г. № 44-ФЗ начальная (максимальная) цена контракта определена заказчиком методом сопоставимых рыночных цен (анализа рынка). Источниками информации о ценах услуг, являющихся предметом закупки, являлись исследования рынка, проведенные по инициативе заказчика на основании коммерческих и ценовых предложений исполнителей (основание – пункт 8 части 18 статьи 22 Федерального закона от 05.04.2013 г. № 44-ФЗ). Расчет начальной (максимальной) цены контракта представлен в таблице:</t>
  </si>
  <si>
    <t>№ п/п</t>
  </si>
  <si>
    <t>Наименование услуги</t>
  </si>
  <si>
    <t>Ед. изм.</t>
  </si>
  <si>
    <t>Кол-во</t>
  </si>
  <si>
    <t>Средняя цена за ед., руб.</t>
  </si>
  <si>
    <t>Всего, руб.</t>
  </si>
  <si>
    <t>Цена за ед., руб.</t>
  </si>
  <si>
    <t>ИТОГО</t>
  </si>
  <si>
    <t xml:space="preserve"> </t>
  </si>
  <si>
    <t xml:space="preserve">Начальная (максимальная) цена контракта составляет </t>
  </si>
  <si>
    <t>**</t>
  </si>
  <si>
    <t>Столбец "Расчетная цена" заполняется Заказчиком при необходимости в случае, если</t>
  </si>
  <si>
    <t>в расчете Н(М)Ц используется не средняя цена за единицу, а минимальная или иная цена за единицу.</t>
  </si>
  <si>
    <t>В данном случае после слов "Расчетная цена" указывается, например, "(минимальная)".</t>
  </si>
  <si>
    <t>Если в расчете используется средняя цена за единицу, столбец "Расчетная цена" не заполняется.</t>
  </si>
  <si>
    <t>Коэффициент вариации  (не должен превышать 33%)</t>
  </si>
  <si>
    <t>Обоснование начальной (максимальной) цены контракта, цены контракта</t>
  </si>
  <si>
    <t>Приложение к Извещению № 1</t>
  </si>
  <si>
    <t>Коммерческое предложение</t>
  </si>
  <si>
    <t>Расчетная (минимальная) цена за ед. ** , руб.</t>
  </si>
  <si>
    <r>
      <rPr>
        <b/>
        <sz val="11"/>
        <color rgb="FF000000"/>
        <rFont val="Times New Roman"/>
        <family val="1"/>
        <charset val="204"/>
      </rPr>
      <t xml:space="preserve">Объект закупки: </t>
    </r>
    <r>
      <rPr>
        <sz val="11"/>
        <color rgb="FF000000"/>
        <rFont val="Times New Roman"/>
        <family val="1"/>
        <charset val="204"/>
      </rPr>
      <t xml:space="preserve"> Поставка бытовой техники для нужд ФГБУ «8 ПЧ ФПС ГПС по Удмуртской Республике (договорная)»</t>
    </r>
  </si>
  <si>
    <t>шт</t>
  </si>
  <si>
    <t xml:space="preserve">Дата подготовки: </t>
  </si>
  <si>
    <t>июнь 2026 г.</t>
  </si>
  <si>
    <t>Коммерческое предложение Поставщик №1 (скриншот с сайта ДНС)</t>
  </si>
  <si>
    <t>Коммерческое предложение Поставщик №3 (скриншот с сайта citilink, ohdm.ru, wildberries )</t>
  </si>
  <si>
    <t>Коммерческое предложение Поставщик №2 (скриншот с сайта ozon, e-mobi, rbt.ru )</t>
  </si>
  <si>
    <t>Холодильник двухкамерный с морозильником Бирюса 553 (или эквивалент)</t>
  </si>
  <si>
    <t>Микроволновая печь DEXP MW25-M01 (или эквивалент)</t>
  </si>
  <si>
    <t>Стиральная машина автомат Candy CSO 1310TB3/1-07 (или эквивалент)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</si>
</sst>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\-* #,##0.00_-;_-* &quot;-&quot;??_-;_-@_-"/>
    <numFmt numFmtId="165" formatCode="#,##0.00&quot;р.&quot;"/>
  </numFmts>
  <fonts count="13" x14ac:knownFonts="1">
    <font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u/>
      <sz val="11"/>
      <name val="Calibri"/>
      <family val="2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164" fontId="5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</cellStyleXfs>
  <cellXfs count="51">
    <xf numFmtId="0" fontId="0" fillId="0" borderId="0" xfId="0"/>
    <xf numFmtId="0" fontId="2" fillId="0" borderId="0" xfId="0" applyFont="1" applyAlignment="1">
      <alignment horizontal="left" vertical="center" wrapText="1"/>
    </xf>
    <xf numFmtId="0" fontId="2" fillId="0" borderId="0" xfId="0" applyFont="1"/>
    <xf numFmtId="2" fontId="2" fillId="0" borderId="0" xfId="0" applyNumberFormat="1" applyFont="1"/>
    <xf numFmtId="14" fontId="2" fillId="0" borderId="0" xfId="0" applyNumberFormat="1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2" fontId="2" fillId="0" borderId="1" xfId="0" applyNumberFormat="1" applyFont="1" applyBorder="1" applyAlignment="1">
      <alignment horizontal="center" vertical="center" wrapText="1"/>
    </xf>
    <xf numFmtId="0" fontId="1" fillId="0" borderId="0" xfId="0" applyFont="1"/>
    <xf numFmtId="165" fontId="2" fillId="0" borderId="0" xfId="0" applyNumberFormat="1" applyFont="1" applyAlignment="1">
      <alignment horizontal="left"/>
    </xf>
    <xf numFmtId="3" fontId="2" fillId="0" borderId="0" xfId="0" applyNumberFormat="1" applyFont="1"/>
    <xf numFmtId="2" fontId="2" fillId="0" borderId="0" xfId="0" applyNumberFormat="1" applyFont="1" applyAlignment="1">
      <alignment horizontal="center" vertical="center" wrapText="1"/>
    </xf>
    <xf numFmtId="2" fontId="2" fillId="0" borderId="0" xfId="0" applyNumberFormat="1" applyFont="1" applyAlignment="1">
      <alignment horizontal="left" wrapText="1"/>
    </xf>
    <xf numFmtId="164" fontId="2" fillId="0" borderId="1" xfId="1" applyFont="1" applyBorder="1" applyAlignment="1">
      <alignment horizontal="center" vertical="center" wrapText="1"/>
    </xf>
    <xf numFmtId="164" fontId="1" fillId="0" borderId="1" xfId="1" applyFont="1" applyBorder="1" applyAlignment="1">
      <alignment horizontal="center" vertical="center" wrapText="1"/>
    </xf>
    <xf numFmtId="164" fontId="2" fillId="0" borderId="1" xfId="1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1" xfId="0" applyFont="1" applyBorder="1" applyAlignment="1" applyProtection="1">
      <alignment horizontal="left" vertical="center" wrapText="1"/>
      <protection locked="0"/>
    </xf>
    <xf numFmtId="4" fontId="6" fillId="0" borderId="1" xfId="0" applyNumberFormat="1" applyFont="1" applyBorder="1" applyAlignment="1" applyProtection="1">
      <alignment horizontal="center" vertical="center"/>
      <protection locked="0"/>
    </xf>
    <xf numFmtId="4" fontId="6" fillId="0" borderId="3" xfId="0" applyNumberFormat="1" applyFont="1" applyBorder="1" applyAlignment="1" applyProtection="1">
      <alignment horizontal="center" vertical="center"/>
      <protection locked="0"/>
    </xf>
    <xf numFmtId="4" fontId="6" fillId="0" borderId="1" xfId="0" applyNumberFormat="1" applyFont="1" applyBorder="1" applyAlignment="1" applyProtection="1">
      <alignment horizontal="center" vertical="center" wrapText="1"/>
      <protection locked="0"/>
    </xf>
    <xf numFmtId="2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14" fontId="8" fillId="0" borderId="0" xfId="0" applyNumberFormat="1" applyFont="1" applyAlignment="1">
      <alignment vertical="center" wrapText="1" shrinkToFit="1"/>
    </xf>
    <xf numFmtId="0" fontId="8" fillId="0" borderId="0" xfId="0" applyFont="1" applyAlignment="1">
      <alignment horizontal="center" vertical="center" wrapText="1" shrinkToFit="1"/>
    </xf>
    <xf numFmtId="0" fontId="9" fillId="0" borderId="0" xfId="0" applyFont="1" applyAlignment="1">
      <alignment vertical="center" wrapText="1" shrinkToFi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 shrinkToFit="1"/>
    </xf>
    <xf numFmtId="14" fontId="11" fillId="0" borderId="0" xfId="2" applyNumberFormat="1" applyFont="1" applyAlignment="1" applyProtection="1">
      <alignment vertical="center" wrapText="1" shrinkToFit="1"/>
    </xf>
    <xf numFmtId="14" fontId="12" fillId="0" borderId="0" xfId="0" applyNumberFormat="1" applyFont="1" applyAlignment="1">
      <alignment vertical="center" wrapText="1" shrinkToFit="1"/>
    </xf>
    <xf numFmtId="14" fontId="8" fillId="0" borderId="0" xfId="0" applyNumberFormat="1" applyFont="1" applyAlignment="1">
      <alignment horizontal="center" vertical="center" wrapText="1" shrinkToFit="1"/>
    </xf>
    <xf numFmtId="0" fontId="7" fillId="0" borderId="0" xfId="0" applyFont="1" applyAlignment="1">
      <alignment horizontal="left" vertical="center" wrapText="1" shrinkToFit="1"/>
    </xf>
    <xf numFmtId="0" fontId="9" fillId="0" borderId="0" xfId="0" applyFont="1" applyAlignment="1">
      <alignment horizontal="left" vertical="center" wrapText="1" shrinkToFit="1"/>
    </xf>
    <xf numFmtId="0" fontId="11" fillId="0" borderId="0" xfId="2" applyNumberFormat="1" applyFont="1" applyAlignment="1" applyProtection="1">
      <alignment vertical="center" wrapText="1" shrinkToFit="1"/>
    </xf>
    <xf numFmtId="0" fontId="12" fillId="0" borderId="0" xfId="0" applyNumberFormat="1" applyFont="1" applyAlignment="1">
      <alignment vertical="center" wrapText="1" shrinkToFit="1"/>
    </xf>
  </cellXfs>
  <cellStyles count="3">
    <cellStyle name="Гиперссылка" xfId="2" builtinId="8"/>
    <cellStyle name="Обычный" xfId="0" builtinId="0"/>
    <cellStyle name="Финансовый" xfId="1" builtinId="3"/>
  </cellStyles>
  <dxfs count="1">
    <dxf>
      <font>
        <color rgb="FF800080"/>
        <name val="Calibri"/>
      </font>
      <fill>
        <patternFill>
          <bgColor rgb="FFFF99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19050</xdr:colOff>
      <xdr:row>3</xdr:row>
      <xdr:rowOff>1600200</xdr:rowOff>
    </xdr:from>
    <xdr:to>
      <xdr:col>15</xdr:col>
      <xdr:colOff>1504950</xdr:colOff>
      <xdr:row>3</xdr:row>
      <xdr:rowOff>1962150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15625" y="3133725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266700</xdr:colOff>
      <xdr:row>3</xdr:row>
      <xdr:rowOff>1400175</xdr:rowOff>
    </xdr:from>
    <xdr:to>
      <xdr:col>15</xdr:col>
      <xdr:colOff>419100</xdr:colOff>
      <xdr:row>3</xdr:row>
      <xdr:rowOff>1628775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63275" y="293370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"/>
  <sheetViews>
    <sheetView tabSelected="1" topLeftCell="A4" zoomScaleNormal="100" zoomScaleSheetLayoutView="100" workbookViewId="0">
      <selection activeCell="E15" sqref="E15"/>
    </sheetView>
  </sheetViews>
  <sheetFormatPr defaultColWidth="9.140625" defaultRowHeight="15" x14ac:dyDescent="0.25"/>
  <cols>
    <col min="1" max="1" width="4.5703125" style="2" customWidth="1"/>
    <col min="2" max="2" width="46.42578125" style="2" customWidth="1"/>
    <col min="3" max="3" width="7.85546875" style="2" customWidth="1"/>
    <col min="4" max="4" width="7.42578125" style="2" customWidth="1"/>
    <col min="5" max="5" width="17.140625" style="2" customWidth="1"/>
    <col min="6" max="6" width="17.85546875" style="2" customWidth="1"/>
    <col min="7" max="7" width="16.42578125" style="2" customWidth="1"/>
    <col min="8" max="8" width="16.5703125" style="2" customWidth="1"/>
    <col min="9" max="9" width="16" style="2" customWidth="1"/>
    <col min="10" max="10" width="14.28515625" style="2" customWidth="1"/>
    <col min="11" max="11" width="14" style="2" customWidth="1"/>
    <col min="12" max="13" width="12.28515625" style="2" customWidth="1"/>
    <col min="14" max="15" width="9.85546875" style="2" customWidth="1"/>
    <col min="16" max="16" width="11.28515625" style="2" customWidth="1"/>
    <col min="17" max="17" width="11.140625" style="2" customWidth="1"/>
    <col min="18" max="18" width="12" style="2" customWidth="1"/>
    <col min="19" max="19" width="12.42578125" style="2" customWidth="1"/>
    <col min="20" max="20" width="12.28515625" style="2" customWidth="1"/>
    <col min="21" max="1026" width="9" style="2" customWidth="1"/>
    <col min="1027" max="16384" width="9.140625" style="2"/>
  </cols>
  <sheetData>
    <row r="1" spans="1:21" ht="15" customHeight="1" x14ac:dyDescent="0.25">
      <c r="A1" s="1"/>
      <c r="B1" s="1"/>
      <c r="C1" s="42" t="s">
        <v>17</v>
      </c>
      <c r="D1" s="42"/>
      <c r="E1" s="42"/>
      <c r="F1" s="42"/>
      <c r="G1" s="42"/>
      <c r="H1" s="42"/>
      <c r="I1" s="40" t="s">
        <v>18</v>
      </c>
      <c r="J1" s="40"/>
    </row>
    <row r="2" spans="1:21" ht="15" customHeight="1" x14ac:dyDescent="0.25">
      <c r="A2" s="1"/>
      <c r="B2" s="1"/>
      <c r="C2" s="42"/>
      <c r="D2" s="42"/>
      <c r="E2" s="42"/>
      <c r="F2" s="42"/>
      <c r="G2" s="42"/>
      <c r="H2" s="42"/>
      <c r="I2" s="1"/>
      <c r="J2" s="1"/>
    </row>
    <row r="3" spans="1:21" ht="14.45" customHeight="1" x14ac:dyDescent="0.25">
      <c r="A3" s="41" t="s">
        <v>21</v>
      </c>
      <c r="B3" s="41"/>
      <c r="C3" s="41"/>
      <c r="D3" s="41"/>
      <c r="E3" s="41"/>
      <c r="F3" s="41"/>
      <c r="G3" s="41"/>
      <c r="H3" s="41"/>
      <c r="I3" s="41"/>
      <c r="J3" s="41"/>
    </row>
    <row r="4" spans="1:21" ht="75.75" customHeight="1" x14ac:dyDescent="0.25">
      <c r="A4" s="41" t="s">
        <v>0</v>
      </c>
      <c r="B4" s="41"/>
      <c r="C4" s="41"/>
      <c r="D4" s="41"/>
      <c r="E4" s="41"/>
      <c r="F4" s="41"/>
      <c r="G4" s="41"/>
      <c r="H4" s="41"/>
      <c r="I4" s="41"/>
      <c r="J4" s="41"/>
      <c r="K4" s="6"/>
      <c r="L4" s="6"/>
      <c r="M4" s="6"/>
      <c r="N4" s="6"/>
      <c r="O4" s="6"/>
      <c r="P4" s="7"/>
    </row>
    <row r="5" spans="1:21" ht="15.75" customHeight="1" x14ac:dyDescent="0.25">
      <c r="A5" s="35" t="s">
        <v>1</v>
      </c>
      <c r="B5" s="35" t="s">
        <v>2</v>
      </c>
      <c r="C5" s="35" t="s">
        <v>3</v>
      </c>
      <c r="D5" s="35" t="s">
        <v>4</v>
      </c>
      <c r="E5" s="37" t="s">
        <v>19</v>
      </c>
      <c r="F5" s="38"/>
      <c r="G5" s="39"/>
      <c r="H5" s="34" t="s">
        <v>16</v>
      </c>
      <c r="I5" s="34" t="s">
        <v>5</v>
      </c>
      <c r="J5" s="31" t="s">
        <v>20</v>
      </c>
      <c r="K5" s="34" t="s">
        <v>6</v>
      </c>
    </row>
    <row r="6" spans="1:21" ht="16.5" customHeight="1" x14ac:dyDescent="0.25">
      <c r="A6" s="35"/>
      <c r="B6" s="35"/>
      <c r="C6" s="35"/>
      <c r="D6" s="35"/>
      <c r="E6" s="37" t="s">
        <v>7</v>
      </c>
      <c r="F6" s="38"/>
      <c r="G6" s="39"/>
      <c r="H6" s="34"/>
      <c r="I6" s="34"/>
      <c r="J6" s="32"/>
      <c r="K6" s="34"/>
    </row>
    <row r="7" spans="1:21" ht="16.5" customHeight="1" x14ac:dyDescent="0.25">
      <c r="A7" s="35"/>
      <c r="B7" s="35"/>
      <c r="C7" s="35"/>
      <c r="D7" s="35"/>
      <c r="E7" s="35" t="s">
        <v>25</v>
      </c>
      <c r="F7" s="35" t="s">
        <v>27</v>
      </c>
      <c r="G7" s="35" t="s">
        <v>26</v>
      </c>
      <c r="H7" s="34"/>
      <c r="I7" s="34"/>
      <c r="J7" s="32"/>
      <c r="K7" s="34"/>
    </row>
    <row r="8" spans="1:21" ht="59.25" customHeight="1" x14ac:dyDescent="0.25">
      <c r="A8" s="36"/>
      <c r="B8" s="36"/>
      <c r="C8" s="36"/>
      <c r="D8" s="36"/>
      <c r="E8" s="36"/>
      <c r="F8" s="36"/>
      <c r="G8" s="36"/>
      <c r="H8" s="31"/>
      <c r="I8" s="31"/>
      <c r="J8" s="33"/>
      <c r="K8" s="31"/>
    </row>
    <row r="9" spans="1:21" s="27" customFormat="1" ht="27.75" customHeight="1" x14ac:dyDescent="0.25">
      <c r="A9" s="20">
        <v>1</v>
      </c>
      <c r="B9" s="22" t="s">
        <v>28</v>
      </c>
      <c r="C9" s="21" t="s">
        <v>22</v>
      </c>
      <c r="D9" s="17">
        <v>1</v>
      </c>
      <c r="E9" s="23">
        <v>21199</v>
      </c>
      <c r="F9" s="24">
        <v>19990</v>
      </c>
      <c r="G9" s="25">
        <v>21080</v>
      </c>
      <c r="H9" s="8">
        <f>ROUND(STDEV(F9,E9,G9)/I9*100,2)</f>
        <v>3.21</v>
      </c>
      <c r="I9" s="14">
        <f>ROUND(AVERAGE(E9:G9),4)</f>
        <v>20756.333299999998</v>
      </c>
      <c r="J9" s="16">
        <v>19990</v>
      </c>
      <c r="K9" s="14">
        <f>ROUND(IF(J9&gt;0,J9,I9)*D9,2)</f>
        <v>19990</v>
      </c>
      <c r="L9" s="26"/>
      <c r="M9" s="12"/>
      <c r="N9" s="12"/>
      <c r="O9" s="12"/>
      <c r="P9" s="12"/>
      <c r="Q9" s="12"/>
      <c r="S9" s="26"/>
      <c r="T9" s="26"/>
      <c r="U9" s="26"/>
    </row>
    <row r="10" spans="1:21" s="27" customFormat="1" ht="27.75" customHeight="1" x14ac:dyDescent="0.25">
      <c r="A10" s="20">
        <v>2</v>
      </c>
      <c r="B10" s="22" t="s">
        <v>29</v>
      </c>
      <c r="C10" s="21" t="s">
        <v>22</v>
      </c>
      <c r="D10" s="17">
        <v>1</v>
      </c>
      <c r="E10" s="23">
        <v>5399</v>
      </c>
      <c r="F10" s="24">
        <v>6840</v>
      </c>
      <c r="G10" s="25">
        <v>4170</v>
      </c>
      <c r="H10" s="8">
        <f t="shared" ref="H10:H11" si="0">ROUND(STDEV(F10,E10,G10)/I10*100,2)</f>
        <v>24.43</v>
      </c>
      <c r="I10" s="14">
        <f>ROUND(AVERAGE(E10:G10),4)</f>
        <v>5469.6666999999998</v>
      </c>
      <c r="J10" s="16">
        <v>4170</v>
      </c>
      <c r="K10" s="14">
        <f>ROUND(IF(J10&gt;0,J10,I10)*D10,2)</f>
        <v>4170</v>
      </c>
      <c r="L10" s="26"/>
      <c r="M10" s="12"/>
      <c r="N10" s="12"/>
      <c r="O10" s="12"/>
      <c r="P10" s="12"/>
      <c r="Q10" s="12"/>
      <c r="S10" s="26"/>
      <c r="T10" s="26"/>
      <c r="U10" s="26"/>
    </row>
    <row r="11" spans="1:21" s="27" customFormat="1" ht="27.75" customHeight="1" x14ac:dyDescent="0.25">
      <c r="A11" s="20">
        <v>3</v>
      </c>
      <c r="B11" s="22" t="s">
        <v>30</v>
      </c>
      <c r="C11" s="21" t="s">
        <v>22</v>
      </c>
      <c r="D11" s="17">
        <v>1</v>
      </c>
      <c r="E11" s="23">
        <v>26799</v>
      </c>
      <c r="F11" s="24">
        <v>26799</v>
      </c>
      <c r="G11" s="25">
        <v>39139</v>
      </c>
      <c r="H11" s="8">
        <f t="shared" si="0"/>
        <v>23.05</v>
      </c>
      <c r="I11" s="14">
        <f>ROUND(AVERAGE(E11:G11),4)</f>
        <v>30912.333299999998</v>
      </c>
      <c r="J11" s="16">
        <v>26799</v>
      </c>
      <c r="K11" s="14">
        <f>ROUND(IF(J11&gt;0,J11,I11)*D11,2)</f>
        <v>26799</v>
      </c>
      <c r="L11" s="26"/>
      <c r="M11" s="12"/>
      <c r="N11" s="12"/>
      <c r="O11" s="12"/>
      <c r="P11" s="12"/>
      <c r="Q11" s="12"/>
      <c r="S11" s="26"/>
      <c r="T11" s="26"/>
      <c r="U11" s="26"/>
    </row>
    <row r="12" spans="1:21" x14ac:dyDescent="0.25">
      <c r="A12" s="19"/>
      <c r="B12" s="18" t="s">
        <v>8</v>
      </c>
      <c r="C12" s="17" t="s">
        <v>9</v>
      </c>
      <c r="D12" s="19"/>
      <c r="E12" s="17"/>
      <c r="F12" s="19"/>
      <c r="G12" s="18"/>
      <c r="H12" s="19"/>
      <c r="I12" s="19"/>
      <c r="J12" s="19"/>
      <c r="K12" s="15">
        <f>SUM(K9:K11)</f>
        <v>50959</v>
      </c>
      <c r="L12" s="3"/>
      <c r="M12" s="12"/>
      <c r="N12" s="3"/>
      <c r="O12" s="3"/>
      <c r="P12" s="3"/>
      <c r="Q12" s="3"/>
      <c r="R12" s="3"/>
      <c r="S12" s="3"/>
      <c r="T12" s="3"/>
      <c r="U12" s="3"/>
    </row>
    <row r="13" spans="1:21" x14ac:dyDescent="0.25">
      <c r="B13" s="9" t="s">
        <v>10</v>
      </c>
      <c r="F13" s="10">
        <f>K12</f>
        <v>50959</v>
      </c>
    </row>
    <row r="14" spans="1:21" ht="15" customHeight="1" x14ac:dyDescent="0.25">
      <c r="J14" s="11"/>
    </row>
    <row r="15" spans="1:21" ht="15" customHeight="1" x14ac:dyDescent="0.25">
      <c r="B15" s="4"/>
      <c r="C15" s="5"/>
      <c r="D15" s="5"/>
      <c r="E15" s="5"/>
      <c r="F15" s="5"/>
      <c r="G15" s="5"/>
      <c r="H15" s="13"/>
      <c r="I15" s="5"/>
    </row>
    <row r="16" spans="1:21" x14ac:dyDescent="0.25">
      <c r="A16" s="2" t="s">
        <v>11</v>
      </c>
      <c r="B16" s="2" t="s">
        <v>12</v>
      </c>
    </row>
    <row r="17" spans="1:9" x14ac:dyDescent="0.25">
      <c r="B17" s="2" t="s">
        <v>13</v>
      </c>
    </row>
    <row r="18" spans="1:9" x14ac:dyDescent="0.25">
      <c r="B18" s="2" t="s">
        <v>14</v>
      </c>
    </row>
    <row r="19" spans="1:9" x14ac:dyDescent="0.25">
      <c r="B19" s="2" t="s">
        <v>15</v>
      </c>
    </row>
    <row r="21" spans="1:9" customFormat="1" ht="18" customHeight="1" x14ac:dyDescent="0.25">
      <c r="A21" s="47" t="s">
        <v>23</v>
      </c>
      <c r="B21" s="47"/>
      <c r="C21" s="46" t="s">
        <v>24</v>
      </c>
      <c r="D21" s="46"/>
      <c r="E21" s="28"/>
      <c r="F21" s="29"/>
      <c r="G21" s="29"/>
      <c r="H21" s="29"/>
      <c r="I21" s="29"/>
    </row>
    <row r="22" spans="1:9" customFormat="1" ht="15.75" customHeight="1" x14ac:dyDescent="0.25">
      <c r="A22" s="48"/>
      <c r="B22" s="48"/>
      <c r="C22" s="28"/>
      <c r="D22" s="30"/>
      <c r="E22" s="30"/>
      <c r="F22" s="30"/>
      <c r="G22" s="30"/>
      <c r="H22" s="30"/>
      <c r="I22" s="30"/>
    </row>
    <row r="23" spans="1:9" customFormat="1" ht="15.75" customHeight="1" x14ac:dyDescent="0.25">
      <c r="A23" s="43"/>
      <c r="B23" s="43"/>
      <c r="C23" s="49"/>
      <c r="D23" s="50"/>
      <c r="E23" s="50"/>
      <c r="F23" s="50"/>
      <c r="G23" s="50"/>
      <c r="H23" s="50"/>
      <c r="I23" s="50"/>
    </row>
    <row r="24" spans="1:9" customFormat="1" ht="15.75" customHeight="1" x14ac:dyDescent="0.25">
      <c r="A24" s="43"/>
      <c r="B24" s="43"/>
      <c r="C24" s="49"/>
      <c r="D24" s="50"/>
      <c r="E24" s="50"/>
      <c r="F24" s="50"/>
      <c r="G24" s="50"/>
      <c r="H24" s="50"/>
      <c r="I24" s="50"/>
    </row>
    <row r="25" spans="1:9" customFormat="1" ht="15.75" customHeight="1" x14ac:dyDescent="0.25">
      <c r="A25" s="43"/>
      <c r="B25" s="43"/>
      <c r="C25" s="44"/>
      <c r="D25" s="45"/>
      <c r="E25" s="45"/>
      <c r="F25" s="45"/>
      <c r="G25" s="45"/>
      <c r="H25" s="45"/>
      <c r="I25" s="45"/>
    </row>
  </sheetData>
  <mergeCells count="27">
    <mergeCell ref="A25:B25"/>
    <mergeCell ref="C25:I25"/>
    <mergeCell ref="C21:D21"/>
    <mergeCell ref="A21:B21"/>
    <mergeCell ref="A22:B22"/>
    <mergeCell ref="A23:B23"/>
    <mergeCell ref="C23:I23"/>
    <mergeCell ref="A24:B24"/>
    <mergeCell ref="C24:I24"/>
    <mergeCell ref="A5:A8"/>
    <mergeCell ref="B5:B8"/>
    <mergeCell ref="C5:C8"/>
    <mergeCell ref="D5:D8"/>
    <mergeCell ref="E7:E8"/>
    <mergeCell ref="I1:J1"/>
    <mergeCell ref="A3:J3"/>
    <mergeCell ref="C1:H1"/>
    <mergeCell ref="C2:H2"/>
    <mergeCell ref="A4:J4"/>
    <mergeCell ref="J5:J8"/>
    <mergeCell ref="K5:K8"/>
    <mergeCell ref="G7:G8"/>
    <mergeCell ref="F7:F8"/>
    <mergeCell ref="E5:G5"/>
    <mergeCell ref="E6:G6"/>
    <mergeCell ref="H5:H8"/>
    <mergeCell ref="I5:I8"/>
  </mergeCells>
  <conditionalFormatting sqref="H9:H11">
    <cfRule type="cellIs" dxfId="0" priority="4" operator="greaterThan">
      <formula>30</formula>
    </cfRule>
  </conditionalFormatting>
  <dataValidations count="1">
    <dataValidation type="decimal" operator="greaterThan" allowBlank="1" showErrorMessage="1" sqref="K13:K14">
      <formula1>30</formula1>
      <formula2>0</formula2>
    </dataValidation>
  </dataValidations>
  <printOptions horizontalCentered="1" gridLines="1"/>
  <pageMargins left="0.70866141732283472" right="0.70866141732283472" top="0.74803149606299213" bottom="0.74803149606299213" header="0.51181102362204722" footer="0.51181102362204722"/>
  <pageSetup paperSize="9" scale="81" firstPageNumber="0" fitToWidth="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</vt:lpstr>
      <vt:lpstr>НМЦК!Область_печати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Седьюрова Галина Александровна</dc:creator>
  <cp:lastModifiedBy>Алена М</cp:lastModifiedBy>
  <cp:revision>1</cp:revision>
  <cp:lastPrinted>2021-11-03T00:36:03Z</cp:lastPrinted>
  <dcterms:created xsi:type="dcterms:W3CDTF">2014-01-28T09:59:46Z</dcterms:created>
  <dcterms:modified xsi:type="dcterms:W3CDTF">2026-07-27T13:15:12Z</dcterms:modified>
</cp:coreProperties>
</file>