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640" tabRatio="373"/>
  </bookViews>
  <sheets>
    <sheet name="Гардероб" sheetId="22" r:id="rId1"/>
    <sheet name="Лист1" sheetId="23" r:id="rId2"/>
  </sheets>
  <definedNames>
    <definedName name="_xlnm.Print_Area" localSheetId="0">Гардероб!$A$1:$O$12</definedName>
  </definedNames>
  <calcPr calcId="125725" fullPrecision="0"/>
</workbook>
</file>

<file path=xl/calcChain.xml><?xml version="1.0" encoding="utf-8"?>
<calcChain xmlns="http://schemas.openxmlformats.org/spreadsheetml/2006/main">
  <c r="O11" i="22"/>
  <c r="M11"/>
  <c r="L11"/>
  <c r="O12" l="1"/>
  <c r="N11"/>
  <c r="I11"/>
  <c r="B21" i="23" l="1"/>
  <c r="B22" s="1"/>
  <c r="C21"/>
  <c r="C22" s="1"/>
  <c r="D21"/>
  <c r="D22" s="1"/>
  <c r="E21"/>
  <c r="E22" s="1"/>
  <c r="F21"/>
  <c r="F22" s="1"/>
  <c r="A21"/>
  <c r="A22" s="1"/>
  <c r="H15"/>
  <c r="G16"/>
  <c r="H16" s="1"/>
  <c r="G17"/>
  <c r="H17" s="1"/>
  <c r="G18"/>
  <c r="H18" s="1"/>
  <c r="G19"/>
  <c r="H19" s="1"/>
  <c r="G15"/>
  <c r="G20" s="1"/>
  <c r="H20" s="1"/>
  <c r="I11" l="1"/>
  <c r="J11" s="1"/>
  <c r="I10"/>
  <c r="J10" s="1"/>
  <c r="N6"/>
  <c r="G5"/>
  <c r="G4"/>
  <c r="D5"/>
  <c r="E5" s="1"/>
  <c r="C5"/>
  <c r="C4"/>
  <c r="I12" l="1"/>
  <c r="C6"/>
  <c r="H4" s="1"/>
  <c r="D4" s="1"/>
  <c r="E4" s="1"/>
  <c r="E6" s="1"/>
  <c r="G6"/>
</calcChain>
</file>

<file path=xl/sharedStrings.xml><?xml version="1.0" encoding="utf-8"?>
<sst xmlns="http://schemas.openxmlformats.org/spreadsheetml/2006/main" count="27" uniqueCount="27">
  <si>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</si>
  <si>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</si>
  <si>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</si>
  <si>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</si>
  <si>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n - кол-во значений, используемых в расчете</t>
  </si>
  <si>
    <t>Минимально необходимые требования, предъявляемые к закупаемым товарам, работам, услугам</t>
  </si>
  <si>
    <t>Единица измерения</t>
  </si>
  <si>
    <t>V - коэффициент вариации цен (не должен превышать 33%)</t>
  </si>
  <si>
    <t>Ценовые предложения поставщиков (подрядчиков, исполнителей) за единицу товара (работы, услуги), руб.</t>
  </si>
  <si>
    <t>Средняя арифметичес-кая цена за единицу &lt;ц&gt;, руб.</t>
  </si>
  <si>
    <t>Количество поставляемых товаров (объем выполняемых работ, оказываемых услуг)</t>
  </si>
  <si>
    <t>ОКПД 2</t>
  </si>
  <si>
    <t>Метод сопоставимых рыночных цен (анализ рынка) путем направления запроса ценовой информации потенциальным поставщикам (подрядчикам, исполнителям), обладающим опытом поставок соответствующей продукции, информация о которых имеется в свободном доступе (в частности, опубликована в печати, размещена на сайтах в сети «Интернет»)</t>
  </si>
  <si>
    <r>
      <t>НМЦК</t>
    </r>
    <r>
      <rPr>
        <b/>
        <vertAlign val="superscript"/>
        <sz val="12"/>
        <color indexed="8"/>
        <rFont val="Times New Roman"/>
        <family val="1"/>
        <charset val="204"/>
      </rPr>
      <t>рын</t>
    </r>
    <r>
      <rPr>
        <b/>
        <sz val="12"/>
        <color indexed="8"/>
        <rFont val="Times New Roman"/>
        <family val="1"/>
        <charset val="204"/>
      </rPr>
      <t xml:space="preserve">  , руб. </t>
    </r>
  </si>
  <si>
    <t>Используемый метод определения НМЦК:</t>
  </si>
  <si>
    <t>Дата подготовки обоснования НМЦК:</t>
  </si>
  <si>
    <t>Основные характеристики объекта закупки:</t>
  </si>
  <si>
    <t>Расчет (обоснование) начальной (максимальной) цены контракта (НМЦК)</t>
  </si>
  <si>
    <t xml:space="preserve">В соответствии с проектом договора </t>
  </si>
  <si>
    <t xml:space="preserve">Стартовая/ максимальная цена </t>
  </si>
  <si>
    <t>усл.ед.</t>
  </si>
  <si>
    <t>43.99.90.190</t>
  </si>
  <si>
    <t>Ценовое предложение от 20.05.2026 №03-02/06-117в</t>
  </si>
  <si>
    <t>Ценовое предложение от 20.05.2026 №03-02/06-118в</t>
  </si>
  <si>
    <t>Ценовое предложение от 20.05.2026 №03-02/06-119в</t>
  </si>
  <si>
    <t>Выполнение текущего ремонта крыльца главного входа в учебном корпусе № 2 по адресу: г. Чебоксары, ул. К. Маркса, д. 27</t>
  </si>
  <si>
    <t>Выполнение работ по текущему ремонту крыльца главного входа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</si>
</sst>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0" xfId="0" applyFont="1"/>
    <xf numFmtId="0" fontId="0" fillId="0" borderId="0" xfId="0" applyFill="1"/>
    <xf numFmtId="0" fontId="0" fillId="0" borderId="0" xfId="0" applyBorder="1"/>
    <xf numFmtId="4" fontId="2" fillId="2" borderId="6" xfId="0" applyNumberFormat="1" applyFont="1" applyFill="1" applyBorder="1" applyAlignment="1">
      <alignment vertical="center" wrapText="1"/>
    </xf>
    <xf numFmtId="0" fontId="9" fillId="0" borderId="0" xfId="0" applyFont="1"/>
    <xf numFmtId="164" fontId="0" fillId="0" borderId="0" xfId="0" applyNumberFormat="1"/>
    <xf numFmtId="2" fontId="0" fillId="0" borderId="0" xfId="0" applyNumberFormat="1"/>
    <xf numFmtId="3" fontId="8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/>
    <xf numFmtId="4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vertical="center" wrapText="1"/>
    </xf>
    <xf numFmtId="0" fontId="12" fillId="0" borderId="0" xfId="0" applyFont="1" applyBorder="1"/>
    <xf numFmtId="0" fontId="14" fillId="0" borderId="0" xfId="0" applyFont="1" applyBorder="1"/>
    <xf numFmtId="0" fontId="5" fillId="0" borderId="0" xfId="0" applyFont="1" applyBorder="1"/>
    <xf numFmtId="4" fontId="12" fillId="0" borderId="0" xfId="0" applyNumberFormat="1" applyFont="1" applyBorder="1"/>
    <xf numFmtId="4" fontId="0" fillId="0" borderId="0" xfId="0" applyNumberFormat="1" applyBorder="1"/>
    <xf numFmtId="4" fontId="16" fillId="0" borderId="0" xfId="0" applyNumberFormat="1" applyFont="1" applyBorder="1"/>
    <xf numFmtId="2" fontId="0" fillId="0" borderId="0" xfId="0" applyNumberFormat="1" applyBorder="1"/>
    <xf numFmtId="0" fontId="18" fillId="0" borderId="0" xfId="0" applyFont="1" applyFill="1" applyBorder="1"/>
    <xf numFmtId="2" fontId="18" fillId="0" borderId="0" xfId="0" applyNumberFormat="1" applyFont="1" applyFill="1" applyBorder="1"/>
    <xf numFmtId="0" fontId="17" fillId="0" borderId="0" xfId="0" applyFont="1" applyBorder="1" applyAlignment="1">
      <alignment horizontal="center" wrapText="1"/>
    </xf>
    <xf numFmtId="2" fontId="9" fillId="0" borderId="0" xfId="0" applyNumberFormat="1" applyFont="1" applyBorder="1"/>
    <xf numFmtId="4" fontId="15" fillId="2" borderId="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0" fontId="23" fillId="0" borderId="0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4" fontId="25" fillId="0" borderId="2" xfId="0" applyNumberFormat="1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9</xdr:row>
      <xdr:rowOff>447674</xdr:rowOff>
    </xdr:from>
    <xdr:to>
      <xdr:col>8</xdr:col>
      <xdr:colOff>545973</xdr:colOff>
      <xdr:row>9</xdr:row>
      <xdr:rowOff>797717</xdr:rowOff>
    </xdr:to>
    <xdr:pic>
      <xdr:nvPicPr>
        <xdr:cNvPr id="6556" name="Рисунок 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4857750" y="3852862"/>
          <a:ext cx="403098" cy="350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V51"/>
  <sheetViews>
    <sheetView tabSelected="1" view="pageBreakPreview" zoomScale="85" zoomScaleNormal="80" zoomScaleSheetLayoutView="85" workbookViewId="0">
      <selection activeCell="K7" sqref="K7:O7"/>
    </sheetView>
  </sheetViews>
  <sheetFormatPr defaultRowHeight="15"/>
  <cols>
    <col min="1" max="1" width="6" customWidth="1"/>
    <col min="2" max="2" width="39.7109375" customWidth="1"/>
    <col min="3" max="3" width="23.5703125" customWidth="1"/>
    <col min="4" max="4" width="19.42578125" customWidth="1"/>
    <col min="5" max="5" width="16.28515625" customWidth="1"/>
    <col min="6" max="6" width="20" customWidth="1"/>
    <col min="7" max="7" width="20.5703125" customWidth="1"/>
    <col min="8" max="8" width="19.7109375" customWidth="1"/>
    <col min="9" max="9" width="14.42578125" customWidth="1"/>
    <col min="10" max="10" width="6.28515625" hidden="1" customWidth="1"/>
    <col min="11" max="11" width="17.7109375" customWidth="1"/>
    <col min="12" max="12" width="16.5703125" customWidth="1"/>
    <col min="13" max="13" width="18.5703125" customWidth="1"/>
    <col min="14" max="14" width="16.85546875" customWidth="1"/>
    <col min="15" max="15" width="19.140625" customWidth="1"/>
    <col min="16" max="16" width="16.7109375" bestFit="1" customWidth="1"/>
    <col min="17" max="17" width="12.7109375" bestFit="1" customWidth="1"/>
    <col min="19" max="19" width="10.5703125" bestFit="1" customWidth="1"/>
    <col min="20" max="20" width="14.85546875" customWidth="1"/>
    <col min="21" max="21" width="12.7109375" bestFit="1" customWidth="1"/>
  </cols>
  <sheetData>
    <row r="2" spans="1:22" s="5" customFormat="1" ht="28.5" customHeight="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2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2" ht="39.75" customHeight="1">
      <c r="A4" s="72" t="s">
        <v>16</v>
      </c>
      <c r="B4" s="72"/>
      <c r="C4" s="72"/>
      <c r="D4" s="72"/>
      <c r="E4" s="72"/>
      <c r="F4" s="72"/>
      <c r="G4" s="72"/>
      <c r="H4" s="72"/>
      <c r="I4" s="72"/>
      <c r="J4" s="37"/>
      <c r="K4" s="75" t="s">
        <v>26</v>
      </c>
      <c r="L4" s="75"/>
      <c r="M4" s="75"/>
      <c r="N4" s="75"/>
      <c r="O4" s="75"/>
    </row>
    <row r="5" spans="1:22" ht="57.75" customHeight="1">
      <c r="A5" s="72" t="s">
        <v>5</v>
      </c>
      <c r="B5" s="72"/>
      <c r="C5" s="72"/>
      <c r="D5" s="72"/>
      <c r="E5" s="72"/>
      <c r="F5" s="72"/>
      <c r="G5" s="72"/>
      <c r="H5" s="72"/>
      <c r="I5" s="72"/>
      <c r="J5" s="37"/>
      <c r="K5" s="75" t="s">
        <v>18</v>
      </c>
      <c r="L5" s="75"/>
      <c r="M5" s="75"/>
      <c r="N5" s="75"/>
      <c r="O5" s="75"/>
    </row>
    <row r="6" spans="1:22" s="18" customFormat="1" ht="101.25" customHeight="1">
      <c r="A6" s="72" t="s">
        <v>14</v>
      </c>
      <c r="B6" s="72"/>
      <c r="C6" s="72"/>
      <c r="D6" s="72"/>
      <c r="E6" s="72"/>
      <c r="F6" s="72"/>
      <c r="G6" s="72"/>
      <c r="H6" s="72"/>
      <c r="I6" s="72"/>
      <c r="J6" s="37"/>
      <c r="K6" s="75" t="s">
        <v>12</v>
      </c>
      <c r="L6" s="75"/>
      <c r="M6" s="75"/>
      <c r="N6" s="75"/>
      <c r="O6" s="75"/>
      <c r="P6" s="24"/>
      <c r="Q6" s="24"/>
      <c r="R6" s="24"/>
      <c r="S6" s="24"/>
      <c r="T6" s="24"/>
      <c r="U6" s="24"/>
      <c r="V6" s="24"/>
    </row>
    <row r="7" spans="1:22" s="18" customFormat="1" ht="37.5" customHeight="1">
      <c r="A7" s="72" t="s">
        <v>15</v>
      </c>
      <c r="B7" s="72"/>
      <c r="C7" s="72"/>
      <c r="D7" s="72"/>
      <c r="E7" s="72"/>
      <c r="F7" s="72"/>
      <c r="G7" s="72"/>
      <c r="H7" s="72"/>
      <c r="I7" s="72"/>
      <c r="J7" s="37"/>
      <c r="K7" s="76">
        <v>46162</v>
      </c>
      <c r="L7" s="77"/>
      <c r="M7" s="77"/>
      <c r="N7" s="77"/>
      <c r="O7" s="77"/>
      <c r="P7" s="24"/>
      <c r="Q7" s="24"/>
      <c r="R7" s="24"/>
      <c r="S7" s="24"/>
      <c r="T7" s="24"/>
      <c r="U7" s="24"/>
      <c r="V7" s="24"/>
    </row>
    <row r="8" spans="1:22" s="20" customFormat="1" ht="24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5"/>
      <c r="Q8" s="25"/>
      <c r="R8" s="25"/>
      <c r="S8" s="25"/>
      <c r="T8" s="25"/>
      <c r="U8" s="25"/>
    </row>
    <row r="9" spans="1:22" s="22" customFormat="1" ht="60.75" customHeight="1">
      <c r="A9" s="61" t="s">
        <v>0</v>
      </c>
      <c r="B9" s="63" t="s">
        <v>3</v>
      </c>
      <c r="C9" s="63" t="s">
        <v>11</v>
      </c>
      <c r="D9" s="81" t="s">
        <v>6</v>
      </c>
      <c r="E9" s="63" t="s">
        <v>10</v>
      </c>
      <c r="F9" s="65" t="s">
        <v>8</v>
      </c>
      <c r="G9" s="66"/>
      <c r="H9" s="66"/>
      <c r="I9" s="67"/>
      <c r="J9" s="70"/>
      <c r="K9" s="63" t="s">
        <v>4</v>
      </c>
      <c r="L9" s="69" t="s">
        <v>2</v>
      </c>
      <c r="M9" s="69"/>
      <c r="N9" s="69"/>
      <c r="O9" s="73" t="s">
        <v>13</v>
      </c>
      <c r="P9" s="26"/>
      <c r="Q9" s="26"/>
      <c r="R9" s="26"/>
      <c r="S9" s="26"/>
      <c r="T9" s="26"/>
      <c r="U9" s="26"/>
    </row>
    <row r="10" spans="1:22" s="22" customFormat="1" ht="126" customHeight="1">
      <c r="A10" s="62"/>
      <c r="B10" s="64"/>
      <c r="C10" s="68"/>
      <c r="D10" s="82"/>
      <c r="E10" s="68"/>
      <c r="F10" s="58" t="s">
        <v>22</v>
      </c>
      <c r="G10" s="58" t="s">
        <v>23</v>
      </c>
      <c r="H10" s="58" t="s">
        <v>24</v>
      </c>
      <c r="I10" s="23"/>
      <c r="J10" s="71"/>
      <c r="K10" s="68"/>
      <c r="L10" s="38" t="s">
        <v>9</v>
      </c>
      <c r="M10" s="36" t="s">
        <v>1</v>
      </c>
      <c r="N10" s="36" t="s">
        <v>7</v>
      </c>
      <c r="O10" s="74"/>
      <c r="P10" s="26"/>
      <c r="Q10" s="26"/>
      <c r="R10" s="26"/>
      <c r="S10" s="26"/>
      <c r="T10" s="26"/>
      <c r="U10" s="26"/>
    </row>
    <row r="11" spans="1:22" s="22" customFormat="1" ht="136.5" customHeight="1">
      <c r="A11" s="39">
        <v>1</v>
      </c>
      <c r="B11" s="56" t="s">
        <v>25</v>
      </c>
      <c r="C11" s="56" t="s">
        <v>21</v>
      </c>
      <c r="D11" s="40" t="s">
        <v>20</v>
      </c>
      <c r="E11" s="57">
        <v>1</v>
      </c>
      <c r="F11" s="57">
        <v>521435.21</v>
      </c>
      <c r="G11" s="57">
        <v>535000</v>
      </c>
      <c r="H11" s="57">
        <v>550000</v>
      </c>
      <c r="I11" s="59">
        <f>SUM(F11:H11)</f>
        <v>1606435.21</v>
      </c>
      <c r="J11" s="41"/>
      <c r="K11" s="43">
        <v>3</v>
      </c>
      <c r="L11" s="44">
        <f>AVERAGE(F11:H11)</f>
        <v>535478.4</v>
      </c>
      <c r="M11" s="44">
        <f>STDEV(F11:H11)</f>
        <v>14288.4</v>
      </c>
      <c r="N11" s="45">
        <f>M11/L11</f>
        <v>2.6700000000000002E-2</v>
      </c>
      <c r="O11" s="42">
        <f>E11*F11</f>
        <v>521435.21</v>
      </c>
      <c r="P11" s="47"/>
      <c r="Q11" s="47"/>
      <c r="R11" s="26"/>
      <c r="S11" s="26"/>
      <c r="T11" s="46"/>
      <c r="U11" s="46"/>
    </row>
    <row r="12" spans="1:22" s="18" customFormat="1" ht="24" customHeight="1">
      <c r="A12" s="78" t="s">
        <v>19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21">
        <f>SUM(O11:O11)</f>
        <v>521435.21</v>
      </c>
      <c r="P12" s="24"/>
      <c r="Q12" s="24"/>
      <c r="R12" s="24"/>
      <c r="S12" s="24"/>
      <c r="T12" s="24"/>
      <c r="U12" s="27"/>
    </row>
    <row r="13" spans="1:22">
      <c r="L13" s="6"/>
      <c r="N13" s="7"/>
      <c r="O13" s="7"/>
      <c r="P13" s="7"/>
      <c r="Q13" s="7"/>
      <c r="R13" s="7"/>
      <c r="S13" s="7"/>
      <c r="T13" s="7"/>
      <c r="U13" s="7"/>
    </row>
    <row r="14" spans="1:22">
      <c r="L14" s="6"/>
      <c r="P14" s="7"/>
      <c r="Q14" s="7"/>
      <c r="R14" s="7"/>
      <c r="S14" s="7"/>
      <c r="T14" s="7"/>
      <c r="U14" s="7"/>
    </row>
    <row r="15" spans="1:22">
      <c r="L15" s="6"/>
      <c r="O15" s="4"/>
      <c r="P15" s="7"/>
      <c r="Q15" s="7"/>
      <c r="R15" s="7"/>
      <c r="S15" s="7"/>
      <c r="T15" s="7"/>
      <c r="U15" s="7"/>
    </row>
    <row r="16" spans="1:22">
      <c r="F16" s="7"/>
      <c r="G16" s="7"/>
      <c r="H16" s="7"/>
      <c r="I16" s="7"/>
      <c r="J16" s="7"/>
      <c r="K16" s="7"/>
      <c r="P16" s="30"/>
      <c r="Q16" s="7"/>
      <c r="R16" s="7"/>
      <c r="S16" s="7"/>
      <c r="T16" s="7"/>
      <c r="U16" s="7"/>
    </row>
    <row r="17" spans="6:21" ht="16.5">
      <c r="F17" s="35"/>
      <c r="G17" s="35"/>
      <c r="H17" s="35"/>
      <c r="I17" s="24"/>
      <c r="J17" s="7"/>
      <c r="K17" s="7"/>
      <c r="P17" s="30"/>
      <c r="Q17" s="7"/>
      <c r="R17" s="7"/>
      <c r="S17" s="7"/>
      <c r="T17" s="7"/>
      <c r="U17" s="7"/>
    </row>
    <row r="18" spans="6:21" ht="16.5">
      <c r="F18" s="35"/>
      <c r="G18" s="35"/>
      <c r="H18" s="35"/>
      <c r="I18" s="24"/>
      <c r="J18" s="7"/>
      <c r="K18" s="7"/>
      <c r="P18" s="30"/>
      <c r="Q18" s="7"/>
      <c r="R18" s="7"/>
      <c r="S18" s="7"/>
      <c r="T18" s="7"/>
      <c r="U18" s="7"/>
    </row>
    <row r="19" spans="6:21">
      <c r="F19" s="35"/>
      <c r="G19" s="35"/>
      <c r="H19" s="35"/>
      <c r="I19" s="7"/>
      <c r="J19" s="7"/>
      <c r="K19" s="7"/>
      <c r="P19" s="30"/>
      <c r="Q19" s="7"/>
      <c r="R19" s="7"/>
      <c r="S19" s="7"/>
      <c r="T19" s="7"/>
      <c r="U19" s="7"/>
    </row>
    <row r="20" spans="6:21">
      <c r="F20" s="28"/>
      <c r="G20" s="28"/>
      <c r="H20" s="28"/>
      <c r="I20" s="30"/>
      <c r="J20" s="7"/>
      <c r="K20" s="7"/>
      <c r="P20" s="29"/>
      <c r="Q20" s="7"/>
      <c r="R20" s="7"/>
      <c r="S20" s="7"/>
      <c r="T20" s="7"/>
      <c r="U20" s="7"/>
    </row>
    <row r="21" spans="6:21">
      <c r="F21" s="7"/>
      <c r="G21" s="7"/>
      <c r="H21" s="7"/>
      <c r="I21" s="7"/>
      <c r="J21" s="7"/>
      <c r="K21" s="7"/>
      <c r="P21" s="7"/>
      <c r="Q21" s="7"/>
      <c r="R21" s="7"/>
      <c r="S21" s="7"/>
      <c r="T21" s="7"/>
      <c r="U21" s="7"/>
    </row>
    <row r="22" spans="6:21">
      <c r="F22" s="7"/>
      <c r="G22" s="7"/>
      <c r="H22" s="7"/>
      <c r="I22" s="7"/>
      <c r="J22" s="7"/>
      <c r="K22" s="7"/>
      <c r="P22" s="28"/>
      <c r="Q22" s="7"/>
      <c r="R22" s="7"/>
      <c r="S22" s="7"/>
      <c r="T22" s="7"/>
      <c r="U22" s="7"/>
    </row>
    <row r="23" spans="6:21">
      <c r="P23" s="7"/>
      <c r="Q23" s="7"/>
      <c r="R23" s="7"/>
      <c r="S23" s="7"/>
      <c r="T23" s="7"/>
      <c r="U23" s="7"/>
    </row>
    <row r="24" spans="6:21">
      <c r="P24" s="7"/>
      <c r="Q24" s="7"/>
      <c r="R24" s="7"/>
      <c r="S24" s="7"/>
      <c r="T24" s="7"/>
      <c r="U24" s="7"/>
    </row>
    <row r="25" spans="6:21">
      <c r="P25" s="7"/>
      <c r="Q25" s="7"/>
      <c r="R25" s="7"/>
      <c r="S25" s="7"/>
      <c r="T25" s="7"/>
      <c r="U25" s="7"/>
    </row>
    <row r="26" spans="6:21">
      <c r="P26" s="7"/>
      <c r="Q26" s="7"/>
      <c r="R26" s="7"/>
      <c r="S26" s="7"/>
      <c r="T26" s="7"/>
      <c r="U26" s="7"/>
    </row>
    <row r="27" spans="6:21">
      <c r="P27" s="7"/>
      <c r="Q27" s="7"/>
      <c r="R27" s="7"/>
      <c r="S27" s="7"/>
      <c r="T27" s="7"/>
      <c r="U27" s="7"/>
    </row>
    <row r="28" spans="6:21">
      <c r="P28" s="31"/>
      <c r="Q28" s="31"/>
      <c r="R28" s="31"/>
      <c r="S28" s="31"/>
      <c r="T28" s="31"/>
      <c r="U28" s="31"/>
    </row>
    <row r="29" spans="6:21">
      <c r="P29" s="31"/>
      <c r="Q29" s="32"/>
      <c r="R29" s="31"/>
      <c r="S29" s="32"/>
      <c r="T29" s="32"/>
      <c r="U29" s="31"/>
    </row>
    <row r="30" spans="6:21">
      <c r="P30" s="31"/>
      <c r="Q30" s="32"/>
      <c r="R30" s="31"/>
      <c r="S30" s="32"/>
      <c r="T30" s="32"/>
      <c r="U30" s="31"/>
    </row>
    <row r="31" spans="6:21">
      <c r="P31" s="31"/>
      <c r="Q31" s="32"/>
      <c r="R31" s="31"/>
      <c r="S31" s="32"/>
      <c r="T31" s="32"/>
      <c r="U31" s="31"/>
    </row>
    <row r="32" spans="6:21">
      <c r="P32" s="31"/>
      <c r="Q32" s="31"/>
      <c r="R32" s="31"/>
      <c r="S32" s="31"/>
      <c r="T32" s="31"/>
      <c r="U32" s="31"/>
    </row>
    <row r="33" spans="16:21">
      <c r="P33" s="31"/>
      <c r="Q33" s="31"/>
      <c r="R33" s="31"/>
      <c r="S33" s="31"/>
      <c r="T33" s="31"/>
      <c r="U33" s="31"/>
    </row>
    <row r="34" spans="16:21">
      <c r="P34" s="7"/>
      <c r="Q34" s="7"/>
      <c r="R34" s="7"/>
      <c r="S34" s="7"/>
      <c r="T34" s="7"/>
      <c r="U34" s="7"/>
    </row>
    <row r="35" spans="16:21">
      <c r="P35" s="7"/>
      <c r="Q35" s="7"/>
      <c r="R35" s="7"/>
      <c r="S35" s="7"/>
      <c r="T35" s="7"/>
      <c r="U35" s="7"/>
    </row>
    <row r="36" spans="16:21">
      <c r="P36" s="7"/>
      <c r="Q36" s="7"/>
      <c r="R36" s="7"/>
      <c r="S36" s="7"/>
      <c r="T36" s="7"/>
      <c r="U36" s="7"/>
    </row>
    <row r="37" spans="16:21">
      <c r="P37" s="7"/>
      <c r="Q37" s="7"/>
      <c r="R37" s="7"/>
      <c r="S37" s="7"/>
      <c r="T37" s="7"/>
      <c r="U37" s="7"/>
    </row>
    <row r="38" spans="16:21">
      <c r="P38" s="34"/>
      <c r="Q38" s="7"/>
      <c r="R38" s="7"/>
      <c r="S38" s="33"/>
      <c r="T38" s="28"/>
      <c r="U38" s="7"/>
    </row>
    <row r="39" spans="16:21">
      <c r="P39" s="34"/>
      <c r="Q39" s="7"/>
      <c r="R39" s="7"/>
      <c r="S39" s="33"/>
      <c r="T39" s="28"/>
      <c r="U39" s="7"/>
    </row>
    <row r="40" spans="16:21">
      <c r="P40" s="34"/>
      <c r="Q40" s="7"/>
      <c r="R40" s="7"/>
      <c r="S40" s="33"/>
      <c r="T40" s="28"/>
      <c r="U40" s="7"/>
    </row>
    <row r="41" spans="16:21">
      <c r="P41" s="34"/>
      <c r="Q41" s="7"/>
      <c r="R41" s="7"/>
      <c r="S41" s="7"/>
      <c r="T41" s="28"/>
      <c r="U41" s="7"/>
    </row>
    <row r="42" spans="16:21">
      <c r="P42" s="7"/>
      <c r="Q42" s="7"/>
      <c r="R42" s="7"/>
      <c r="S42" s="7"/>
      <c r="T42" s="7"/>
      <c r="U42" s="7"/>
    </row>
    <row r="43" spans="16:21">
      <c r="P43" s="34"/>
      <c r="Q43" s="7"/>
      <c r="R43" s="7"/>
      <c r="S43" s="28"/>
      <c r="T43" s="7"/>
      <c r="U43" s="7"/>
    </row>
    <row r="44" spans="16:21">
      <c r="P44" s="34"/>
      <c r="Q44" s="7"/>
      <c r="R44" s="7"/>
      <c r="S44" s="28"/>
      <c r="T44" s="7"/>
      <c r="U44" s="7"/>
    </row>
    <row r="45" spans="16:21">
      <c r="P45" s="34"/>
      <c r="Q45" s="7"/>
      <c r="R45" s="7"/>
      <c r="S45" s="28"/>
      <c r="T45" s="7"/>
      <c r="U45" s="7"/>
    </row>
    <row r="46" spans="16:21">
      <c r="P46" s="34"/>
      <c r="Q46" s="7"/>
      <c r="R46" s="7"/>
      <c r="S46" s="28"/>
      <c r="T46" s="7"/>
      <c r="U46" s="7"/>
    </row>
    <row r="47" spans="16:21">
      <c r="P47" s="7"/>
      <c r="Q47" s="7"/>
      <c r="R47" s="7"/>
      <c r="S47" s="7"/>
      <c r="T47" s="7"/>
      <c r="U47" s="7"/>
    </row>
    <row r="48" spans="16:21">
      <c r="P48" s="7"/>
      <c r="Q48" s="7"/>
      <c r="R48" s="7"/>
      <c r="S48" s="7"/>
      <c r="T48" s="7"/>
      <c r="U48" s="7"/>
    </row>
    <row r="49" spans="16:21">
      <c r="P49" s="7"/>
      <c r="Q49" s="7"/>
      <c r="R49" s="7"/>
      <c r="S49" s="7"/>
      <c r="T49" s="7"/>
      <c r="U49" s="7"/>
    </row>
    <row r="50" spans="16:21">
      <c r="P50" s="7"/>
      <c r="Q50" s="7"/>
      <c r="R50" s="7"/>
      <c r="S50" s="7"/>
      <c r="T50" s="7"/>
      <c r="U50" s="7"/>
    </row>
    <row r="51" spans="16:21">
      <c r="P51" s="7"/>
      <c r="Q51" s="7"/>
      <c r="R51" s="7"/>
      <c r="S51" s="7"/>
      <c r="T51" s="7"/>
      <c r="U51" s="7"/>
    </row>
  </sheetData>
  <mergeCells count="20">
    <mergeCell ref="A12:N12"/>
    <mergeCell ref="D9:D10"/>
    <mergeCell ref="E9:E10"/>
    <mergeCell ref="C9:C10"/>
    <mergeCell ref="A2:O2"/>
    <mergeCell ref="A9:A10"/>
    <mergeCell ref="B9:B10"/>
    <mergeCell ref="F9:I9"/>
    <mergeCell ref="K9:K10"/>
    <mergeCell ref="L9:N9"/>
    <mergeCell ref="J9:J10"/>
    <mergeCell ref="A4:I4"/>
    <mergeCell ref="A5:I5"/>
    <mergeCell ref="O9:O10"/>
    <mergeCell ref="K4:O4"/>
    <mergeCell ref="K5:O5"/>
    <mergeCell ref="K6:O6"/>
    <mergeCell ref="K7:O7"/>
    <mergeCell ref="A6:I6"/>
    <mergeCell ref="A7:I7"/>
  </mergeCells>
  <phoneticPr fontId="0" type="noConversion"/>
  <pageMargins left="0.47244094488188981" right="0.15748031496062992" top="0.57999999999999996" bottom="0.31496062992125984" header="0.55118110236220474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N22"/>
  <sheetViews>
    <sheetView workbookViewId="0">
      <selection activeCell="G35" sqref="F33:G35"/>
    </sheetView>
  </sheetViews>
  <sheetFormatPr defaultRowHeight="15"/>
  <cols>
    <col min="1" max="1" width="14.28515625" customWidth="1"/>
    <col min="3" max="3" width="15.7109375" customWidth="1"/>
    <col min="4" max="4" width="14.28515625" customWidth="1"/>
    <col min="5" max="5" width="14" customWidth="1"/>
    <col min="6" max="6" width="14.28515625" customWidth="1"/>
    <col min="7" max="7" width="16" customWidth="1"/>
    <col min="9" max="9" width="16.28515625" customWidth="1"/>
    <col min="12" max="12" width="22.28515625" customWidth="1"/>
    <col min="14" max="14" width="13.7109375" customWidth="1"/>
  </cols>
  <sheetData>
    <row r="4" spans="1:14">
      <c r="A4" s="8">
        <v>6700</v>
      </c>
      <c r="B4" s="3">
        <v>41.46</v>
      </c>
      <c r="C4" s="2">
        <f>A4*B4</f>
        <v>277782</v>
      </c>
      <c r="D4">
        <f>B4*H4</f>
        <v>41.445697844796001</v>
      </c>
      <c r="E4">
        <f>A4*D4</f>
        <v>277686.17556013301</v>
      </c>
      <c r="F4">
        <v>41.445700000000002</v>
      </c>
      <c r="G4" s="10">
        <f>A4*F4</f>
        <v>277686.19</v>
      </c>
      <c r="H4">
        <f>I4/C6</f>
        <v>0.999655037259912</v>
      </c>
      <c r="I4" s="9">
        <v>599365.17000000004</v>
      </c>
      <c r="L4">
        <v>41.445697844796001</v>
      </c>
      <c r="N4" s="10">
        <v>277686.19</v>
      </c>
    </row>
    <row r="5" spans="1:14">
      <c r="A5" s="8">
        <v>7000</v>
      </c>
      <c r="B5" s="3">
        <v>45.97</v>
      </c>
      <c r="C5" s="2">
        <f>A5*B5</f>
        <v>321790</v>
      </c>
      <c r="D5">
        <f>B5*H5</f>
        <v>45.954142062838201</v>
      </c>
      <c r="E5">
        <f>A5*D5</f>
        <v>321678.99443986698</v>
      </c>
      <c r="F5">
        <v>45.954140000000002</v>
      </c>
      <c r="G5" s="10">
        <f>A5*F5</f>
        <v>321678.98</v>
      </c>
      <c r="H5">
        <v>0.999655037259912</v>
      </c>
      <c r="L5">
        <v>45.954142062838201</v>
      </c>
      <c r="N5" s="10">
        <v>321678.98</v>
      </c>
    </row>
    <row r="6" spans="1:14">
      <c r="C6" s="4">
        <f>SUM(C4:C5)</f>
        <v>599572</v>
      </c>
      <c r="E6">
        <f>SUM(E4:E5)</f>
        <v>599365.17000000004</v>
      </c>
      <c r="G6" s="11">
        <f>SUM(G4:G5)</f>
        <v>599365.17000000004</v>
      </c>
      <c r="N6" s="10">
        <f>SUM(N4:N5)</f>
        <v>599365.17000000004</v>
      </c>
    </row>
    <row r="9" spans="1:14" ht="15.75" thickBot="1"/>
    <row r="10" spans="1:14" ht="16.5" thickBot="1">
      <c r="E10" s="12">
        <v>6700</v>
      </c>
      <c r="F10" s="13">
        <v>41.445700000000002</v>
      </c>
      <c r="G10" s="14">
        <v>277686.19</v>
      </c>
      <c r="I10">
        <f>E10*F10</f>
        <v>277686.19</v>
      </c>
      <c r="J10">
        <f>G10-I10</f>
        <v>0</v>
      </c>
    </row>
    <row r="11" spans="1:14" ht="16.5" thickBot="1">
      <c r="E11" s="15">
        <v>7000</v>
      </c>
      <c r="F11" s="16">
        <v>45.954140000000002</v>
      </c>
      <c r="G11" s="17">
        <v>321678.98</v>
      </c>
      <c r="I11">
        <f>E11*F11</f>
        <v>321678.98</v>
      </c>
      <c r="J11">
        <f>G11-I11</f>
        <v>0</v>
      </c>
    </row>
    <row r="12" spans="1:14">
      <c r="I12">
        <f>SUM(I10:I11)</f>
        <v>599365.17000000004</v>
      </c>
    </row>
    <row r="14" spans="1:14" ht="15.75" thickBot="1"/>
    <row r="15" spans="1:14" ht="15.75" thickBot="1">
      <c r="A15" s="48">
        <v>308</v>
      </c>
      <c r="B15" s="49">
        <v>308</v>
      </c>
      <c r="C15" s="49">
        <v>294</v>
      </c>
      <c r="D15" s="49">
        <v>280</v>
      </c>
      <c r="E15" s="49">
        <v>308</v>
      </c>
      <c r="F15" s="50">
        <v>1498</v>
      </c>
      <c r="G15">
        <f>SUM(A15:E15)</f>
        <v>1498</v>
      </c>
      <c r="H15">
        <f>F15-G15</f>
        <v>0</v>
      </c>
    </row>
    <row r="16" spans="1:14" ht="15.75" thickBot="1">
      <c r="A16" s="51">
        <v>176</v>
      </c>
      <c r="B16" s="52">
        <v>176</v>
      </c>
      <c r="C16" s="52">
        <v>168</v>
      </c>
      <c r="D16" s="52">
        <v>160</v>
      </c>
      <c r="E16" s="52">
        <v>176</v>
      </c>
      <c r="F16" s="53">
        <v>856</v>
      </c>
      <c r="G16">
        <f t="shared" ref="G16:G19" si="0">SUM(A16:E16)</f>
        <v>856</v>
      </c>
      <c r="H16">
        <f t="shared" ref="H16:H20" si="1">F16-G16</f>
        <v>0</v>
      </c>
    </row>
    <row r="17" spans="1:8" ht="15.75" thickBot="1">
      <c r="A17" s="51">
        <v>220</v>
      </c>
      <c r="B17" s="52">
        <v>220</v>
      </c>
      <c r="C17" s="52">
        <v>210</v>
      </c>
      <c r="D17" s="52">
        <v>200</v>
      </c>
      <c r="E17" s="52">
        <v>220</v>
      </c>
      <c r="F17" s="53">
        <v>1070</v>
      </c>
      <c r="G17">
        <f t="shared" si="0"/>
        <v>1070</v>
      </c>
      <c r="H17">
        <f t="shared" si="1"/>
        <v>0</v>
      </c>
    </row>
    <row r="18" spans="1:8" ht="15.75" thickBot="1">
      <c r="A18" s="51">
        <v>316</v>
      </c>
      <c r="B18" s="52">
        <v>316</v>
      </c>
      <c r="C18" s="52">
        <v>310.5</v>
      </c>
      <c r="D18" s="52">
        <v>290</v>
      </c>
      <c r="E18" s="52">
        <v>316</v>
      </c>
      <c r="F18" s="53">
        <v>1548.5</v>
      </c>
      <c r="G18">
        <f t="shared" si="0"/>
        <v>1548.5</v>
      </c>
      <c r="H18">
        <f t="shared" si="1"/>
        <v>0</v>
      </c>
    </row>
    <row r="19" spans="1:8" ht="15.75" thickBot="1">
      <c r="A19" s="51">
        <v>198</v>
      </c>
      <c r="B19" s="52">
        <v>198</v>
      </c>
      <c r="C19" s="52">
        <v>189</v>
      </c>
      <c r="D19" s="52">
        <v>180</v>
      </c>
      <c r="E19" s="52">
        <v>198</v>
      </c>
      <c r="F19" s="53">
        <v>963</v>
      </c>
      <c r="G19">
        <f t="shared" si="0"/>
        <v>963</v>
      </c>
      <c r="H19">
        <f t="shared" si="1"/>
        <v>0</v>
      </c>
    </row>
    <row r="20" spans="1:8" ht="15.75" thickBot="1">
      <c r="A20" s="54">
        <v>1218</v>
      </c>
      <c r="B20" s="55">
        <v>1218</v>
      </c>
      <c r="C20" s="53">
        <v>1171.5</v>
      </c>
      <c r="D20" s="53">
        <v>1110</v>
      </c>
      <c r="E20" s="53">
        <v>1218</v>
      </c>
      <c r="F20" s="55">
        <v>5935.5</v>
      </c>
      <c r="G20">
        <f>SUM(G15:G19)</f>
        <v>5935.5</v>
      </c>
      <c r="H20">
        <f t="shared" si="1"/>
        <v>0</v>
      </c>
    </row>
    <row r="21" spans="1:8">
      <c r="A21">
        <f>SUM(A15:A19)</f>
        <v>1218</v>
      </c>
      <c r="B21">
        <f t="shared" ref="B21:F21" si="2">SUM(B15:B19)</f>
        <v>1218</v>
      </c>
      <c r="C21">
        <f t="shared" si="2"/>
        <v>1171.5</v>
      </c>
      <c r="D21">
        <f t="shared" si="2"/>
        <v>1110</v>
      </c>
      <c r="E21">
        <f t="shared" si="2"/>
        <v>1218</v>
      </c>
      <c r="F21">
        <f t="shared" si="2"/>
        <v>5935.5</v>
      </c>
    </row>
    <row r="22" spans="1:8">
      <c r="A22">
        <f>A20-A21</f>
        <v>0</v>
      </c>
      <c r="B22">
        <f t="shared" ref="B22:F22" si="3">B20-B21</f>
        <v>0</v>
      </c>
      <c r="C22">
        <f t="shared" si="3"/>
        <v>0</v>
      </c>
      <c r="D22">
        <f t="shared" si="3"/>
        <v>0</v>
      </c>
      <c r="E22">
        <f t="shared" si="3"/>
        <v>0</v>
      </c>
      <c r="F22">
        <f t="shared" si="3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Гардероб</vt:lpstr>
      <vt:lpstr>Лист1</vt:lpstr>
      <vt:lpstr>Гардероб!Область_печати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yurnovaag</cp:lastModifiedBy>
  <cp:lastPrinted>2024-12-19T12:34:20Z</cp:lastPrinted>
  <dcterms:created xsi:type="dcterms:W3CDTF">2011-08-15T06:57:36Z</dcterms:created>
  <dcterms:modified xsi:type="dcterms:W3CDTF">2026-05-21T08:28:29Z</dcterms:modified>
</cp:coreProperties>
</file>