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olivanova_ks\Desktop\ЕАТ\МОЛОКО\молоко 29.05.2026\"/>
    </mc:Choice>
  </mc:AlternateContent>
  <bookViews>
    <workbookView xWindow="0" yWindow="0" windowWidth="28800" windowHeight="12330" activeTab="1"/>
  </bookViews>
  <sheets>
    <sheet name="Обоснование Цены" sheetId="3" r:id="rId1"/>
    <sheet name="Расчет Цены" sheetId="1" r:id="rId2"/>
  </sheets>
  <definedNames>
    <definedName name="_xlnm.Print_Area" localSheetId="1">'Расчет Цены'!$A$1:$I$18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E9" i="1"/>
  <c r="E7" i="1" l="1" a="1"/>
  <c r="E7" i="1" s="1"/>
  <c r="C9" i="3" s="1"/>
</calcChain>
</file>

<file path=xl/sharedStrings.xml><?xml version="1.0" encoding="utf-8"?>
<sst xmlns="http://schemas.openxmlformats.org/spreadsheetml/2006/main" count="43" uniqueCount="40">
  <si>
    <t>Обоснование цены контракта, заключаемого с единственным поставщиком (подрядчиком, исполнителем)</t>
  </si>
  <si>
    <t>Договор №  (приобретение )</t>
  </si>
  <si>
    <t>(указывается номер и предмет закупки)</t>
  </si>
  <si>
    <t>Основные характеристики объекта закупки:</t>
  </si>
  <si>
    <t>в соответствии с описанием объекта закупки</t>
  </si>
  <si>
    <t>Используемый метод определения ЦК с обоснованием:</t>
  </si>
  <si>
    <t>Метод сопоставимых рыночных цен (анализа рынка)</t>
  </si>
  <si>
    <t>ЦК, руб.:</t>
  </si>
  <si>
    <t>Расчет ЦК:</t>
  </si>
  <si>
    <t>Прилагается (Приложение № 1)</t>
  </si>
  <si>
    <t>Дата подготовки обоснования:</t>
  </si>
  <si>
    <t>Начальник Рязанского РГС</t>
  </si>
  <si>
    <t>С.Н. Филимонов</t>
  </si>
  <si>
    <t>должность</t>
  </si>
  <si>
    <t>подпись</t>
  </si>
  <si>
    <t>И.О. Фамилия</t>
  </si>
  <si>
    <t>дата</t>
  </si>
  <si>
    <t>Ф.И.О. исполнителя</t>
  </si>
  <si>
    <t>Биткин Владимир Геннадьевич</t>
  </si>
  <si>
    <t>Контактный телефон</t>
  </si>
  <si>
    <t>Начальник ДЭС</t>
  </si>
  <si>
    <r>
      <rPr>
        <sz val="14"/>
        <color rgb="FFFF0000"/>
        <rFont val="Times New Roman"/>
        <charset val="204"/>
      </rPr>
      <t xml:space="preserve">Новые строчки добавлять нажатием кнопки </t>
    </r>
    <r>
      <rPr>
        <b/>
        <sz val="18"/>
        <color rgb="FFFF0000"/>
        <rFont val="Times New Roman"/>
        <charset val="204"/>
      </rPr>
      <t>Tab</t>
    </r>
    <r>
      <rPr>
        <sz val="14"/>
        <color rgb="FFFF0000"/>
        <rFont val="Times New Roman"/>
        <charset val="204"/>
      </rPr>
      <t xml:space="preserve"> на последней нижней справа ячейки таблицы</t>
    </r>
  </si>
  <si>
    <t>Приложение № 1</t>
  </si>
  <si>
    <t>к Обоснованию цены контракта, заключаемого с единственным поставщиком (подрядчиком, исполнителем)</t>
  </si>
  <si>
    <t>ИТОГО ЦК (минимальное значение):</t>
  </si>
  <si>
    <t>Итоговые значения:</t>
  </si>
  <si>
    <t>№ п/п</t>
  </si>
  <si>
    <t>Предмет закупки</t>
  </si>
  <si>
    <t>Единица измерения</t>
  </si>
  <si>
    <t>Сведения о количестве</t>
  </si>
  <si>
    <t>Информация / коммерческое предложение № 1</t>
  </si>
  <si>
    <t>Информация / коммерческое предложение № 2</t>
  </si>
  <si>
    <t>Информация / коммерческое предложение № 3</t>
  </si>
  <si>
    <t>Информация / коммерческое предложение № 4</t>
  </si>
  <si>
    <t>Информация / коммерческое предложение № 5</t>
  </si>
  <si>
    <t>Исполнитель:</t>
  </si>
  <si>
    <t>Поливанова К.С.</t>
  </si>
  <si>
    <t>Е.Н. Овчинникова</t>
  </si>
  <si>
    <t>молоко</t>
  </si>
  <si>
    <t>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</si>
</sst>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\ ##0.00_р_._-;\-* #\ ##0.00_р_._-;_-* &quot;-&quot;??_р_._-;_-@_-"/>
    <numFmt numFmtId="165" formatCode="_-* #\ ##0.00&quot;р.&quot;_-;\-* #\ ##0.00&quot;р.&quot;_-;_-* &quot;-&quot;??&quot;р.&quot;_-;_-@_-"/>
    <numFmt numFmtId="166" formatCode="#\ ##0.00_ ;\-#\ ##0.00\ "/>
    <numFmt numFmtId="167" formatCode="#\ ##0.00&quot;р.&quot;"/>
    <numFmt numFmtId="168" formatCode="#\ ##0.00"/>
    <numFmt numFmtId="169" formatCode="dd\.mm\.yyyy"/>
  </numFmts>
  <fonts count="21">
    <font>
      <sz val="11"/>
      <color theme="1"/>
      <name val="Calibri"/>
      <charset val="204"/>
      <scheme val="minor"/>
    </font>
    <font>
      <sz val="11"/>
      <color theme="0"/>
      <name val="Calibri"/>
      <charset val="204"/>
      <scheme val="minor"/>
    </font>
    <font>
      <sz val="12"/>
      <color theme="1"/>
      <name val="Times New Roman"/>
      <charset val="204"/>
    </font>
    <font>
      <i/>
      <sz val="10"/>
      <color theme="1"/>
      <name val="Times New Roman"/>
      <charset val="204"/>
    </font>
    <font>
      <i/>
      <sz val="11"/>
      <color theme="1"/>
      <name val="Times New Roman"/>
      <charset val="204"/>
    </font>
    <font>
      <sz val="11"/>
      <color theme="1"/>
      <name val="Times New Roman"/>
      <charset val="204"/>
    </font>
    <font>
      <b/>
      <sz val="11"/>
      <color theme="1"/>
      <name val="Times New Roman"/>
      <charset val="204"/>
    </font>
    <font>
      <b/>
      <sz val="14"/>
      <color theme="1"/>
      <name val="Times New Roman"/>
      <charset val="204"/>
    </font>
    <font>
      <sz val="11"/>
      <color rgb="FFFF0000"/>
      <name val="Times New Roman"/>
      <charset val="204"/>
    </font>
    <font>
      <b/>
      <sz val="10"/>
      <color theme="1"/>
      <name val="Times New Roman"/>
      <charset val="204"/>
    </font>
    <font>
      <b/>
      <sz val="12"/>
      <color theme="1"/>
      <name val="Times New Roman"/>
      <charset val="204"/>
    </font>
    <font>
      <b/>
      <sz val="10"/>
      <name val="Times New Roman"/>
      <charset val="20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rgb="FFFF0000"/>
      <name val="Times New Roman"/>
      <charset val="204"/>
    </font>
    <font>
      <sz val="12"/>
      <color rgb="FF000000"/>
      <name val="Times New Roman"/>
      <charset val="204"/>
    </font>
    <font>
      <sz val="12"/>
      <color rgb="FF000000"/>
      <name val="Times New Roman"/>
      <charset val="134"/>
    </font>
    <font>
      <b/>
      <i/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b/>
      <sz val="18"/>
      <color rgb="FFFF0000"/>
      <name val="Times New Roman"/>
      <charset val="204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 applyFill="1"/>
    <xf numFmtId="0" fontId="0" fillId="0" borderId="0" xfId="0" applyFill="1"/>
    <xf numFmtId="0" fontId="2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 vertical="top"/>
    </xf>
    <xf numFmtId="0" fontId="5" fillId="0" borderId="0" xfId="0" applyFont="1" applyAlignment="1"/>
    <xf numFmtId="0" fontId="5" fillId="0" borderId="0" xfId="0" applyFont="1" applyAlignment="1">
      <alignment horizontal="right"/>
    </xf>
    <xf numFmtId="164" fontId="7" fillId="2" borderId="3" xfId="1" applyFont="1" applyFill="1" applyBorder="1" applyAlignment="1">
      <alignment vertical="center"/>
    </xf>
    <xf numFmtId="0" fontId="8" fillId="0" borderId="0" xfId="0" applyFont="1" applyFill="1" applyBorder="1" applyAlignment="1">
      <alignment wrapText="1"/>
    </xf>
    <xf numFmtId="164" fontId="10" fillId="2" borderId="4" xfId="1" applyFont="1" applyFill="1" applyBorder="1" applyAlignment="1">
      <alignment vertical="center"/>
    </xf>
    <xf numFmtId="0" fontId="11" fillId="0" borderId="5" xfId="3" applyFont="1" applyFill="1" applyBorder="1" applyAlignment="1" applyProtection="1">
      <alignment horizontal="center" vertical="center" wrapText="1"/>
    </xf>
    <xf numFmtId="0" fontId="11" fillId="0" borderId="6" xfId="3" applyFont="1" applyFill="1" applyBorder="1" applyAlignment="1" applyProtection="1">
      <alignment horizontal="center" vertical="center" wrapText="1"/>
    </xf>
    <xf numFmtId="0" fontId="11" fillId="0" borderId="7" xfId="3" applyFont="1" applyFill="1" applyBorder="1" applyAlignment="1" applyProtection="1">
      <alignment horizontal="center" vertical="center" wrapText="1"/>
    </xf>
    <xf numFmtId="166" fontId="11" fillId="0" borderId="7" xfId="4" applyNumberFormat="1" applyFont="1" applyFill="1" applyBorder="1" applyAlignment="1" applyProtection="1">
      <alignment horizontal="center" vertical="center" wrapText="1"/>
    </xf>
    <xf numFmtId="167" fontId="11" fillId="0" borderId="7" xfId="3" applyNumberFormat="1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3" applyFont="1" applyFill="1" applyBorder="1" applyAlignment="1">
      <alignment horizontal="center" vertical="center" wrapText="1"/>
    </xf>
    <xf numFmtId="164" fontId="10" fillId="0" borderId="4" xfId="4" applyFont="1" applyFill="1" applyBorder="1" applyAlignment="1" applyProtection="1">
      <alignment horizontal="center" vertical="center" wrapText="1"/>
    </xf>
    <xf numFmtId="164" fontId="12" fillId="0" borderId="4" xfId="2" applyNumberFormat="1" applyFont="1" applyFill="1" applyBorder="1" applyAlignment="1" applyProtection="1">
      <alignment horizontal="center" vertical="center" wrapText="1"/>
    </xf>
    <xf numFmtId="164" fontId="2" fillId="0" borderId="4" xfId="2" applyNumberFormat="1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4" xfId="3" applyFont="1" applyFill="1" applyBorder="1" applyAlignment="1">
      <alignment horizontal="left" vertical="center" wrapText="1"/>
    </xf>
    <xf numFmtId="0" fontId="12" fillId="0" borderId="0" xfId="3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3" applyFont="1" applyFill="1" applyBorder="1" applyAlignment="1">
      <alignment horizontal="left" vertical="center" wrapText="1"/>
    </xf>
    <xf numFmtId="164" fontId="13" fillId="0" borderId="0" xfId="4" applyFont="1" applyFill="1" applyBorder="1" applyAlignment="1" applyProtection="1">
      <alignment horizontal="center" vertical="center" wrapText="1"/>
    </xf>
    <xf numFmtId="164" fontId="12" fillId="0" borderId="0" xfId="2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/>
    </xf>
    <xf numFmtId="0" fontId="14" fillId="3" borderId="0" xfId="0" applyFont="1" applyFill="1" applyAlignment="1">
      <alignment horizontal="center" vertical="top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top" wrapText="1"/>
    </xf>
    <xf numFmtId="0" fontId="14" fillId="3" borderId="0" xfId="0" applyFont="1" applyFill="1" applyAlignment="1">
      <alignment vertical="top" wrapText="1"/>
    </xf>
    <xf numFmtId="164" fontId="15" fillId="0" borderId="4" xfId="2" applyNumberFormat="1" applyFont="1" applyFill="1" applyBorder="1" applyAlignment="1" applyProtection="1">
      <alignment horizontal="center" vertical="center" wrapText="1"/>
      <protection locked="0"/>
    </xf>
    <xf numFmtId="164" fontId="16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7" fillId="0" borderId="0" xfId="0" applyFont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168" fontId="2" fillId="0" borderId="1" xfId="0" applyNumberFormat="1" applyFont="1" applyBorder="1" applyAlignment="1">
      <alignment horizontal="left" vertical="top"/>
    </xf>
    <xf numFmtId="169" fontId="2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69" fontId="2" fillId="0" borderId="1" xfId="0" applyNumberFormat="1" applyFont="1" applyBorder="1" applyAlignment="1">
      <alignment horizontal="center"/>
    </xf>
    <xf numFmtId="0" fontId="6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vertical="top"/>
    </xf>
    <xf numFmtId="0" fontId="4" fillId="0" borderId="0" xfId="0" applyFont="1" applyAlignment="1">
      <alignment horizontal="right" vertical="center" wrapText="1"/>
    </xf>
  </cellXfs>
  <cellStyles count="5">
    <cellStyle name="Денежный 3" xfId="2"/>
    <cellStyle name="Обычный" xfId="0" builtinId="0"/>
    <cellStyle name="Обычный 9" xfId="3"/>
    <cellStyle name="Финансовый" xfId="1" builtinId="3"/>
    <cellStyle name="Финансовый 4" xfId="4"/>
  </cellStyles>
  <dxfs count="10">
    <dxf>
      <font>
        <b val="0"/>
        <i val="0"/>
        <strike val="0"/>
        <u val="none"/>
        <sz val="12"/>
        <color rgb="FF000000"/>
        <name val="Times New Roman"/>
        <scheme val="none"/>
      </font>
      <numFmt numFmtId="164" formatCode="_-* #\ ##0.00_р_._-;\-* #\ ##0.00_р_._-;_-* &quot;-&quot;??_р_._-;_-@_-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/>
    </dxf>
    <dxf>
      <font>
        <b val="0"/>
        <i val="0"/>
        <strike val="0"/>
        <u val="none"/>
        <sz val="12"/>
        <color theme="1"/>
        <name val="Times New Roman"/>
        <scheme val="none"/>
      </font>
      <numFmt numFmtId="164" formatCode="_-* #\ ##0.00_р_._-;\-* #\ ##0.00_р_._-;_-* &quot;-&quot;??_р_._-;_-@_-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2"/>
        <color theme="1"/>
        <name val="Times New Roman"/>
        <scheme val="none"/>
      </font>
      <numFmt numFmtId="164" formatCode="_-* #\ ##0.00_р_._-;\-* #\ ##0.00_р_._-;_-* &quot;-&quot;??_р_._-;_-@_-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2"/>
        <color theme="1"/>
        <name val="Times New Roman"/>
        <scheme val="none"/>
      </font>
      <numFmt numFmtId="164" formatCode="_-* #\ ##0.00_р_._-;\-* #\ ##0.00_р_._-;_-* &quot;-&quot;??_р_._-;_-@_-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2"/>
        <color theme="1"/>
        <name val="Times New Roman"/>
        <scheme val="none"/>
      </font>
      <numFmt numFmtId="164" formatCode="_-* #\ ##0.00_р_._-;\-* #\ ##0.00_р_._-;_-* &quot;-&quot;??_р_._-;_-@_-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2"/>
        <color theme="1"/>
        <name val="Times New Roman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2"/>
        <color theme="1"/>
        <name val="Times New Roman"/>
        <scheme val="none"/>
      </font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</font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РасчетЦены" displayName="РасчетЦены" ref="A10:I12" totalsRowShown="0">
  <autoFilter ref="A10:I12"/>
  <tableColumns count="9">
    <tableColumn id="1" name="№ п/п" dataDxfId="8"/>
    <tableColumn id="8" name="Предмет закупки" dataDxfId="7"/>
    <tableColumn id="4" name="Единица измерения" dataDxfId="6"/>
    <tableColumn id="15" name="Сведения о количестве" dataDxfId="5"/>
    <tableColumn id="16" name="Информация / коммерческое предложение № 1" dataDxfId="4"/>
    <tableColumn id="17" name="Информация / коммерческое предложение № 2" dataDxfId="3"/>
    <tableColumn id="3" name="Информация / коммерческое предложение № 3" dataDxfId="2"/>
    <tableColumn id="2" name="Информация / коммерческое предложение № 4" dataDxfId="1"/>
    <tableColumn id="18" name="Информация / коммерческое предложение № 5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5"/>
  <sheetViews>
    <sheetView view="pageBreakPreview" zoomScaleNormal="100" workbookViewId="0">
      <selection activeCell="A2" sqref="A2:K2"/>
    </sheetView>
  </sheetViews>
  <sheetFormatPr defaultColWidth="9" defaultRowHeight="15.75"/>
  <cols>
    <col min="1" max="4" width="10" style="39" customWidth="1"/>
    <col min="5" max="5" width="5" style="39" customWidth="1"/>
    <col min="6" max="6" width="14" style="39" customWidth="1"/>
    <col min="7" max="7" width="10" style="39" customWidth="1"/>
    <col min="8" max="8" width="3.140625" style="39" customWidth="1"/>
    <col min="9" max="11" width="10" style="39" customWidth="1"/>
    <col min="12" max="257" width="9.140625" style="39"/>
    <col min="258" max="267" width="10" style="39" customWidth="1"/>
    <col min="268" max="513" width="9.140625" style="39"/>
    <col min="514" max="523" width="10" style="39" customWidth="1"/>
    <col min="524" max="769" width="9.140625" style="39"/>
    <col min="770" max="779" width="10" style="39" customWidth="1"/>
    <col min="780" max="1025" width="9.140625" style="39"/>
    <col min="1026" max="1035" width="10" style="39" customWidth="1"/>
    <col min="1036" max="1281" width="9.140625" style="39"/>
    <col min="1282" max="1291" width="10" style="39" customWidth="1"/>
    <col min="1292" max="1537" width="9.140625" style="39"/>
    <col min="1538" max="1547" width="10" style="39" customWidth="1"/>
    <col min="1548" max="1793" width="9.140625" style="39"/>
    <col min="1794" max="1803" width="10" style="39" customWidth="1"/>
    <col min="1804" max="2049" width="9.140625" style="39"/>
    <col min="2050" max="2059" width="10" style="39" customWidth="1"/>
    <col min="2060" max="2305" width="9.140625" style="39"/>
    <col min="2306" max="2315" width="10" style="39" customWidth="1"/>
    <col min="2316" max="2561" width="9.140625" style="39"/>
    <col min="2562" max="2571" width="10" style="39" customWidth="1"/>
    <col min="2572" max="2817" width="9.140625" style="39"/>
    <col min="2818" max="2827" width="10" style="39" customWidth="1"/>
    <col min="2828" max="3073" width="9.140625" style="39"/>
    <col min="3074" max="3083" width="10" style="39" customWidth="1"/>
    <col min="3084" max="3329" width="9.140625" style="39"/>
    <col min="3330" max="3339" width="10" style="39" customWidth="1"/>
    <col min="3340" max="3585" width="9.140625" style="39"/>
    <col min="3586" max="3595" width="10" style="39" customWidth="1"/>
    <col min="3596" max="3841" width="9.140625" style="39"/>
    <col min="3842" max="3851" width="10" style="39" customWidth="1"/>
    <col min="3852" max="4097" width="9.140625" style="39"/>
    <col min="4098" max="4107" width="10" style="39" customWidth="1"/>
    <col min="4108" max="4353" width="9.140625" style="39"/>
    <col min="4354" max="4363" width="10" style="39" customWidth="1"/>
    <col min="4364" max="4609" width="9.140625" style="39"/>
    <col min="4610" max="4619" width="10" style="39" customWidth="1"/>
    <col min="4620" max="4865" width="9.140625" style="39"/>
    <col min="4866" max="4875" width="10" style="39" customWidth="1"/>
    <col min="4876" max="5121" width="9.140625" style="39"/>
    <col min="5122" max="5131" width="10" style="39" customWidth="1"/>
    <col min="5132" max="5377" width="9.140625" style="39"/>
    <col min="5378" max="5387" width="10" style="39" customWidth="1"/>
    <col min="5388" max="5633" width="9.140625" style="39"/>
    <col min="5634" max="5643" width="10" style="39" customWidth="1"/>
    <col min="5644" max="5889" width="9.140625" style="39"/>
    <col min="5890" max="5899" width="10" style="39" customWidth="1"/>
    <col min="5900" max="6145" width="9.140625" style="39"/>
    <col min="6146" max="6155" width="10" style="39" customWidth="1"/>
    <col min="6156" max="6401" width="9.140625" style="39"/>
    <col min="6402" max="6411" width="10" style="39" customWidth="1"/>
    <col min="6412" max="6657" width="9.140625" style="39"/>
    <col min="6658" max="6667" width="10" style="39" customWidth="1"/>
    <col min="6668" max="6913" width="9.140625" style="39"/>
    <col min="6914" max="6923" width="10" style="39" customWidth="1"/>
    <col min="6924" max="7169" width="9.140625" style="39"/>
    <col min="7170" max="7179" width="10" style="39" customWidth="1"/>
    <col min="7180" max="7425" width="9.140625" style="39"/>
    <col min="7426" max="7435" width="10" style="39" customWidth="1"/>
    <col min="7436" max="7681" width="9.140625" style="39"/>
    <col min="7682" max="7691" width="10" style="39" customWidth="1"/>
    <col min="7692" max="7937" width="9.140625" style="39"/>
    <col min="7938" max="7947" width="10" style="39" customWidth="1"/>
    <col min="7948" max="8193" width="9.140625" style="39"/>
    <col min="8194" max="8203" width="10" style="39" customWidth="1"/>
    <col min="8204" max="8449" width="9.140625" style="39"/>
    <col min="8450" max="8459" width="10" style="39" customWidth="1"/>
    <col min="8460" max="8705" width="9.140625" style="39"/>
    <col min="8706" max="8715" width="10" style="39" customWidth="1"/>
    <col min="8716" max="8961" width="9.140625" style="39"/>
    <col min="8962" max="8971" width="10" style="39" customWidth="1"/>
    <col min="8972" max="9217" width="9.140625" style="39"/>
    <col min="9218" max="9227" width="10" style="39" customWidth="1"/>
    <col min="9228" max="9473" width="9.140625" style="39"/>
    <col min="9474" max="9483" width="10" style="39" customWidth="1"/>
    <col min="9484" max="9729" width="9.140625" style="39"/>
    <col min="9730" max="9739" width="10" style="39" customWidth="1"/>
    <col min="9740" max="9985" width="9.140625" style="39"/>
    <col min="9986" max="9995" width="10" style="39" customWidth="1"/>
    <col min="9996" max="10241" width="9.140625" style="39"/>
    <col min="10242" max="10251" width="10" style="39" customWidth="1"/>
    <col min="10252" max="10497" width="9.140625" style="39"/>
    <col min="10498" max="10507" width="10" style="39" customWidth="1"/>
    <col min="10508" max="10753" width="9.140625" style="39"/>
    <col min="10754" max="10763" width="10" style="39" customWidth="1"/>
    <col min="10764" max="11009" width="9.140625" style="39"/>
    <col min="11010" max="11019" width="10" style="39" customWidth="1"/>
    <col min="11020" max="11265" width="9.140625" style="39"/>
    <col min="11266" max="11275" width="10" style="39" customWidth="1"/>
    <col min="11276" max="11521" width="9.140625" style="39"/>
    <col min="11522" max="11531" width="10" style="39" customWidth="1"/>
    <col min="11532" max="11777" width="9.140625" style="39"/>
    <col min="11778" max="11787" width="10" style="39" customWidth="1"/>
    <col min="11788" max="12033" width="9.140625" style="39"/>
    <col min="12034" max="12043" width="10" style="39" customWidth="1"/>
    <col min="12044" max="12289" width="9.140625" style="39"/>
    <col min="12290" max="12299" width="10" style="39" customWidth="1"/>
    <col min="12300" max="12545" width="9.140625" style="39"/>
    <col min="12546" max="12555" width="10" style="39" customWidth="1"/>
    <col min="12556" max="12801" width="9.140625" style="39"/>
    <col min="12802" max="12811" width="10" style="39" customWidth="1"/>
    <col min="12812" max="13057" width="9.140625" style="39"/>
    <col min="13058" max="13067" width="10" style="39" customWidth="1"/>
    <col min="13068" max="13313" width="9.140625" style="39"/>
    <col min="13314" max="13323" width="10" style="39" customWidth="1"/>
    <col min="13324" max="13569" width="9.140625" style="39"/>
    <col min="13570" max="13579" width="10" style="39" customWidth="1"/>
    <col min="13580" max="13825" width="9.140625" style="39"/>
    <col min="13826" max="13835" width="10" style="39" customWidth="1"/>
    <col min="13836" max="14081" width="9.140625" style="39"/>
    <col min="14082" max="14091" width="10" style="39" customWidth="1"/>
    <col min="14092" max="14337" width="9.140625" style="39"/>
    <col min="14338" max="14347" width="10" style="39" customWidth="1"/>
    <col min="14348" max="14593" width="9.140625" style="39"/>
    <col min="14594" max="14603" width="10" style="39" customWidth="1"/>
    <col min="14604" max="14849" width="9.140625" style="39"/>
    <col min="14850" max="14859" width="10" style="39" customWidth="1"/>
    <col min="14860" max="15105" width="9.140625" style="39"/>
    <col min="15106" max="15115" width="10" style="39" customWidth="1"/>
    <col min="15116" max="15361" width="9.140625" style="39"/>
    <col min="15362" max="15371" width="10" style="39" customWidth="1"/>
    <col min="15372" max="15617" width="9.140625" style="39"/>
    <col min="15618" max="15627" width="10" style="39" customWidth="1"/>
    <col min="15628" max="15873" width="9.140625" style="39"/>
    <col min="15874" max="15883" width="10" style="39" customWidth="1"/>
    <col min="15884" max="16129" width="9.140625" style="39"/>
    <col min="16130" max="16139" width="10" style="39" customWidth="1"/>
    <col min="16140" max="16384" width="9.140625" style="39"/>
  </cols>
  <sheetData>
    <row r="1" spans="1:11" ht="43.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64.5" customHeight="1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1">
      <c r="A3" s="49" t="s">
        <v>2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5" spans="1:11">
      <c r="A5" s="50" t="s">
        <v>3</v>
      </c>
      <c r="B5" s="50"/>
      <c r="C5" s="50"/>
      <c r="D5" s="50"/>
      <c r="E5" s="50"/>
      <c r="F5" s="51" t="s">
        <v>4</v>
      </c>
      <c r="G5" s="51"/>
      <c r="H5" s="51"/>
      <c r="I5" s="51"/>
      <c r="J5" s="51"/>
      <c r="K5" s="51"/>
    </row>
    <row r="6" spans="1:11">
      <c r="A6" s="40"/>
      <c r="B6" s="40"/>
      <c r="C6" s="40"/>
      <c r="D6" s="40"/>
      <c r="E6" s="40"/>
      <c r="F6" s="40"/>
      <c r="G6" s="41"/>
      <c r="H6" s="41"/>
      <c r="I6" s="41"/>
      <c r="J6" s="41"/>
      <c r="K6" s="41"/>
    </row>
    <row r="7" spans="1:11" ht="36.75" customHeight="1">
      <c r="A7" s="52" t="s">
        <v>5</v>
      </c>
      <c r="B7" s="52"/>
      <c r="C7" s="52"/>
      <c r="D7" s="52"/>
      <c r="E7" s="52"/>
      <c r="F7" s="52"/>
      <c r="G7" s="53" t="s">
        <v>6</v>
      </c>
      <c r="H7" s="53"/>
      <c r="I7" s="53"/>
      <c r="J7" s="53"/>
      <c r="K7" s="53"/>
    </row>
    <row r="8" spans="1:11">
      <c r="A8" s="40"/>
      <c r="B8" s="40"/>
      <c r="C8" s="40"/>
      <c r="D8" s="40"/>
      <c r="E8" s="40"/>
      <c r="F8" s="40"/>
      <c r="G8" s="41"/>
      <c r="H8" s="41"/>
      <c r="I8" s="41"/>
      <c r="J8" s="41"/>
      <c r="K8" s="41"/>
    </row>
    <row r="9" spans="1:11">
      <c r="A9" s="50" t="s">
        <v>7</v>
      </c>
      <c r="B9" s="50"/>
      <c r="C9" s="54">
        <f>'Расчет Цены'!E7</f>
        <v>1200</v>
      </c>
      <c r="D9" s="51"/>
      <c r="E9" s="51"/>
      <c r="F9" s="51"/>
      <c r="G9" s="51"/>
      <c r="H9" s="51"/>
      <c r="I9" s="51"/>
      <c r="J9" s="51"/>
      <c r="K9" s="51"/>
    </row>
    <row r="10" spans="1:11">
      <c r="A10" s="40"/>
      <c r="B10" s="40"/>
      <c r="C10" s="42"/>
      <c r="D10" s="42"/>
      <c r="E10" s="42"/>
      <c r="F10" s="42"/>
      <c r="G10" s="42"/>
      <c r="H10" s="42"/>
      <c r="I10" s="42"/>
      <c r="J10" s="42"/>
      <c r="K10" s="42"/>
    </row>
    <row r="11" spans="1:11">
      <c r="A11" s="50" t="s">
        <v>8</v>
      </c>
      <c r="B11" s="50"/>
      <c r="C11" s="51" t="s">
        <v>9</v>
      </c>
      <c r="D11" s="51"/>
      <c r="E11" s="51"/>
      <c r="F11" s="51"/>
      <c r="G11" s="51"/>
      <c r="H11" s="51"/>
      <c r="I11" s="51"/>
      <c r="J11" s="51"/>
      <c r="K11" s="51"/>
    </row>
    <row r="12" spans="1:11">
      <c r="A12" s="40"/>
      <c r="B12" s="40"/>
      <c r="C12" s="40"/>
      <c r="D12" s="40"/>
      <c r="E12" s="40"/>
      <c r="F12" s="40"/>
      <c r="G12" s="41"/>
      <c r="H12" s="41"/>
      <c r="I12" s="41"/>
      <c r="J12" s="41"/>
      <c r="K12" s="41"/>
    </row>
    <row r="13" spans="1:11">
      <c r="A13" s="50" t="s">
        <v>10</v>
      </c>
      <c r="B13" s="50"/>
      <c r="C13" s="50"/>
      <c r="D13" s="50"/>
      <c r="E13" s="55"/>
      <c r="F13" s="51"/>
      <c r="G13" s="51"/>
      <c r="H13" s="51"/>
      <c r="I13" s="51"/>
      <c r="J13" s="51"/>
      <c r="K13" s="51"/>
    </row>
    <row r="14" spans="1:11">
      <c r="A14" s="43"/>
      <c r="B14" s="43"/>
      <c r="C14" s="43"/>
      <c r="D14" s="43"/>
      <c r="E14" s="31"/>
      <c r="F14" s="31"/>
      <c r="G14" s="31"/>
      <c r="H14" s="31"/>
      <c r="I14" s="31"/>
      <c r="J14" s="31"/>
      <c r="K14" s="31"/>
    </row>
    <row r="15" spans="1:11">
      <c r="A15" s="43"/>
      <c r="B15" s="43"/>
      <c r="C15" s="43"/>
      <c r="D15" s="43"/>
      <c r="E15" s="31"/>
      <c r="F15" s="31"/>
      <c r="G15" s="31"/>
      <c r="H15" s="31"/>
      <c r="I15" s="31"/>
      <c r="J15" s="31"/>
      <c r="K15" s="31"/>
    </row>
    <row r="16" spans="1:11">
      <c r="A16" s="43"/>
      <c r="B16" s="43"/>
      <c r="C16" s="43"/>
      <c r="D16" s="43"/>
      <c r="E16" s="43"/>
      <c r="F16" s="43"/>
    </row>
    <row r="17" spans="1:11">
      <c r="A17" s="56" t="s">
        <v>11</v>
      </c>
      <c r="B17" s="56"/>
      <c r="C17" s="56"/>
      <c r="D17" s="56"/>
      <c r="E17" s="43"/>
      <c r="F17" s="56"/>
      <c r="G17" s="56"/>
      <c r="H17" s="44"/>
      <c r="I17" s="56" t="s">
        <v>12</v>
      </c>
      <c r="J17" s="56"/>
      <c r="K17" s="56"/>
    </row>
    <row r="18" spans="1:11" s="38" customFormat="1" ht="12.75">
      <c r="A18" s="58" t="s">
        <v>13</v>
      </c>
      <c r="B18" s="58"/>
      <c r="C18" s="58"/>
      <c r="D18" s="58"/>
      <c r="F18" s="58" t="s">
        <v>14</v>
      </c>
      <c r="G18" s="58"/>
      <c r="H18" s="45"/>
      <c r="I18" s="58" t="s">
        <v>15</v>
      </c>
      <c r="J18" s="58"/>
      <c r="K18" s="58"/>
    </row>
    <row r="19" spans="1:11">
      <c r="A19" s="44"/>
      <c r="B19" s="44"/>
      <c r="C19" s="44"/>
      <c r="D19" s="44"/>
      <c r="F19" s="44"/>
      <c r="G19" s="44"/>
      <c r="H19" s="44"/>
      <c r="I19" s="44"/>
      <c r="J19" s="44"/>
      <c r="K19" s="44"/>
    </row>
    <row r="20" spans="1:11">
      <c r="A20" s="59"/>
      <c r="B20" s="56"/>
      <c r="C20" s="56"/>
      <c r="D20" s="56"/>
      <c r="F20" s="44"/>
      <c r="G20" s="44"/>
      <c r="H20" s="44"/>
      <c r="I20" s="44"/>
      <c r="J20" s="44"/>
      <c r="K20" s="44"/>
    </row>
    <row r="21" spans="1:11" s="38" customFormat="1" ht="12.75">
      <c r="A21" s="49" t="s">
        <v>16</v>
      </c>
      <c r="B21" s="49"/>
      <c r="C21" s="49"/>
      <c r="D21" s="49"/>
      <c r="F21" s="45"/>
      <c r="G21" s="45"/>
      <c r="H21" s="45"/>
      <c r="I21" s="45"/>
      <c r="J21" s="45"/>
      <c r="K21" s="45"/>
    </row>
    <row r="23" spans="1:11">
      <c r="A23" s="57" t="s">
        <v>17</v>
      </c>
      <c r="B23" s="57"/>
      <c r="C23" s="57"/>
      <c r="D23" s="56" t="s">
        <v>18</v>
      </c>
      <c r="E23" s="56"/>
      <c r="F23" s="56"/>
      <c r="G23" s="56"/>
      <c r="H23" s="56"/>
      <c r="I23" s="56"/>
      <c r="J23" s="56"/>
      <c r="K23" s="56"/>
    </row>
    <row r="24" spans="1:11">
      <c r="A24" s="46"/>
      <c r="B24" s="46"/>
      <c r="C24" s="46"/>
    </row>
    <row r="25" spans="1:11">
      <c r="A25" s="57" t="s">
        <v>19</v>
      </c>
      <c r="B25" s="57"/>
      <c r="C25" s="57"/>
      <c r="D25" s="56">
        <v>8534</v>
      </c>
      <c r="E25" s="56"/>
      <c r="F25" s="56"/>
      <c r="G25" s="56"/>
      <c r="H25" s="56"/>
      <c r="I25" s="56"/>
      <c r="J25" s="56"/>
      <c r="K25" s="56"/>
    </row>
  </sheetData>
  <mergeCells count="25">
    <mergeCell ref="A23:C23"/>
    <mergeCell ref="D23:K23"/>
    <mergeCell ref="A25:C25"/>
    <mergeCell ref="D25:K25"/>
    <mergeCell ref="A18:D18"/>
    <mergeCell ref="F18:G18"/>
    <mergeCell ref="I18:K18"/>
    <mergeCell ref="A20:D20"/>
    <mergeCell ref="A21:D21"/>
    <mergeCell ref="A13:D13"/>
    <mergeCell ref="E13:K13"/>
    <mergeCell ref="A17:D17"/>
    <mergeCell ref="F17:G17"/>
    <mergeCell ref="I17:K17"/>
    <mergeCell ref="A7:F7"/>
    <mergeCell ref="G7:K7"/>
    <mergeCell ref="A9:B9"/>
    <mergeCell ref="C9:K9"/>
    <mergeCell ref="A11:B11"/>
    <mergeCell ref="C11:K11"/>
    <mergeCell ref="A1:K1"/>
    <mergeCell ref="A2:K2"/>
    <mergeCell ref="A3:K3"/>
    <mergeCell ref="A5:E5"/>
    <mergeCell ref="F5:K5"/>
  </mergeCells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18"/>
  <sheetViews>
    <sheetView tabSelected="1" view="pageBreakPreview" zoomScale="90" zoomScaleNormal="90" workbookViewId="0">
      <pane ySplit="10" topLeftCell="A11" activePane="bottomLeft" state="frozen"/>
      <selection pane="bottomLeft" activeCell="G12" sqref="G12"/>
    </sheetView>
  </sheetViews>
  <sheetFormatPr defaultColWidth="9.140625" defaultRowHeight="15"/>
  <cols>
    <col min="1" max="1" width="9.140625" style="2"/>
    <col min="2" max="2" width="33.28515625" style="2" customWidth="1"/>
    <col min="3" max="3" width="10.85546875" style="2" customWidth="1"/>
    <col min="4" max="4" width="12.140625" style="2" customWidth="1"/>
    <col min="5" max="9" width="19.42578125" style="2" customWidth="1"/>
    <col min="10" max="10" width="9.140625" style="2" customWidth="1"/>
    <col min="11" max="11" width="24.5703125" style="2" customWidth="1"/>
    <col min="12" max="13" width="9.140625" style="2" customWidth="1"/>
    <col min="14" max="16384" width="9.140625" style="2"/>
  </cols>
  <sheetData>
    <row r="1" spans="1:11" ht="15.75" customHeight="1">
      <c r="A1" s="3"/>
      <c r="B1" s="56" t="s">
        <v>20</v>
      </c>
      <c r="C1" s="56"/>
      <c r="D1" s="56"/>
      <c r="E1" s="56"/>
      <c r="F1" s="56"/>
      <c r="K1" s="62" t="s">
        <v>21</v>
      </c>
    </row>
    <row r="2" spans="1:11" ht="15" customHeight="1">
      <c r="A2" s="4"/>
      <c r="B2" s="49" t="s">
        <v>13</v>
      </c>
      <c r="C2" s="49"/>
      <c r="D2" s="49"/>
      <c r="E2" s="49"/>
      <c r="F2" s="49"/>
      <c r="K2" s="62"/>
    </row>
    <row r="3" spans="1:11" ht="15" customHeight="1">
      <c r="A3" s="5"/>
      <c r="B3" s="6"/>
      <c r="C3" s="5"/>
      <c r="E3" s="56" t="s">
        <v>37</v>
      </c>
      <c r="F3" s="56"/>
      <c r="K3" s="62"/>
    </row>
    <row r="4" spans="1:11" ht="15" customHeight="1">
      <c r="A4" s="4"/>
      <c r="B4" s="7" t="s">
        <v>14</v>
      </c>
      <c r="C4" s="5"/>
      <c r="E4" s="63" t="s">
        <v>15</v>
      </c>
      <c r="F4" s="63"/>
      <c r="I4" s="33" t="s">
        <v>22</v>
      </c>
      <c r="K4" s="62"/>
    </row>
    <row r="5" spans="1:11" ht="35.450000000000003" customHeight="1">
      <c r="A5" s="8"/>
      <c r="B5" s="8"/>
      <c r="C5" s="8"/>
      <c r="D5" s="8"/>
      <c r="E5" s="8"/>
      <c r="F5" s="8"/>
      <c r="G5" s="64" t="s">
        <v>23</v>
      </c>
      <c r="H5" s="64"/>
      <c r="I5" s="64"/>
      <c r="K5" s="62"/>
    </row>
    <row r="6" spans="1:11" ht="25.5" customHeight="1">
      <c r="A6" s="8"/>
      <c r="B6" s="8"/>
      <c r="C6" s="8"/>
      <c r="D6" s="8"/>
      <c r="E6" s="8"/>
      <c r="F6" s="8"/>
      <c r="G6" s="8"/>
      <c r="H6" s="8"/>
      <c r="I6" s="34"/>
      <c r="K6" s="32"/>
    </row>
    <row r="7" spans="1:11" ht="25.5" customHeight="1">
      <c r="A7" s="9"/>
      <c r="B7" s="60" t="s">
        <v>24</v>
      </c>
      <c r="C7" s="60"/>
      <c r="D7" s="60"/>
      <c r="E7" s="10">
        <f t="array" ref="E7">MIN(IF(E9:I9&lt;&gt;0,E9:I9,""))</f>
        <v>1200</v>
      </c>
      <c r="F7" s="11"/>
      <c r="G7" s="11"/>
      <c r="H7" s="11"/>
      <c r="I7" s="11"/>
      <c r="K7" s="35"/>
    </row>
    <row r="8" spans="1:11" ht="18.75">
      <c r="E8" s="11"/>
      <c r="F8" s="11"/>
      <c r="G8" s="11"/>
      <c r="H8" s="11"/>
      <c r="I8" s="11"/>
      <c r="K8" s="35"/>
    </row>
    <row r="9" spans="1:11" ht="25.5" customHeight="1">
      <c r="A9" s="61" t="s">
        <v>25</v>
      </c>
      <c r="B9" s="61"/>
      <c r="C9" s="61"/>
      <c r="D9" s="61"/>
      <c r="E9" s="12">
        <f>ROUND(SUMPRODUCT(РасчетЦены[Информация / коммерческое предложение № 1],РасчетЦены[Сведения о количестве]),2)</f>
        <v>1200</v>
      </c>
      <c r="F9" s="12">
        <f>ROUND(SUMPRODUCT(РасчетЦены[Информация / коммерческое предложение № 2],РасчетЦены[Сведения о количестве]),2)</f>
        <v>1320</v>
      </c>
      <c r="G9" s="12">
        <f>ROUND(SUMPRODUCT(РасчетЦены[Информация / коммерческое предложение № 3],РасчетЦены[Сведения о количестве]),2)</f>
        <v>1344</v>
      </c>
      <c r="H9" s="12">
        <f>ROUND(SUMPRODUCT(РасчетЦены[Информация / коммерческое предложение № 4],РасчетЦены[Сведения о количестве]),2)</f>
        <v>0</v>
      </c>
      <c r="I9" s="12">
        <f>ROUND(SUMPRODUCT(РасчетЦены[Информация / коммерческое предложение № 5],РасчетЦены[Сведения о количестве]),2)</f>
        <v>0</v>
      </c>
      <c r="K9" s="35"/>
    </row>
    <row r="10" spans="1:11" s="1" customFormat="1" ht="60.75" customHeight="1">
      <c r="A10" s="13" t="s">
        <v>26</v>
      </c>
      <c r="B10" s="14" t="s">
        <v>27</v>
      </c>
      <c r="C10" s="15" t="s">
        <v>28</v>
      </c>
      <c r="D10" s="16" t="s">
        <v>29</v>
      </c>
      <c r="E10" s="17" t="s">
        <v>30</v>
      </c>
      <c r="F10" s="17" t="s">
        <v>31</v>
      </c>
      <c r="G10" s="17" t="s">
        <v>32</v>
      </c>
      <c r="H10" s="17" t="s">
        <v>33</v>
      </c>
      <c r="I10" s="17" t="s">
        <v>34</v>
      </c>
      <c r="K10" s="35"/>
    </row>
    <row r="11" spans="1:11" ht="31.5" customHeight="1">
      <c r="A11" s="18">
        <v>1</v>
      </c>
      <c r="B11" s="19" t="s">
        <v>38</v>
      </c>
      <c r="C11" s="20" t="s">
        <v>39</v>
      </c>
      <c r="D11" s="21">
        <v>8</v>
      </c>
      <c r="E11" s="22">
        <v>150</v>
      </c>
      <c r="F11" s="22">
        <v>165</v>
      </c>
      <c r="G11" s="22">
        <v>168</v>
      </c>
      <c r="H11" s="23"/>
      <c r="I11" s="23"/>
      <c r="K11" s="35"/>
    </row>
    <row r="12" spans="1:11" ht="31.5" customHeight="1">
      <c r="A12" s="24"/>
      <c r="B12" s="19"/>
      <c r="C12" s="25"/>
      <c r="D12" s="21"/>
      <c r="E12" s="23"/>
      <c r="F12" s="23"/>
      <c r="G12" s="23"/>
      <c r="H12" s="23"/>
      <c r="I12" s="36"/>
    </row>
    <row r="13" spans="1:11" ht="15.75">
      <c r="A13" s="26"/>
      <c r="B13" s="27"/>
      <c r="C13" s="28"/>
      <c r="D13" s="29"/>
      <c r="E13" s="30"/>
      <c r="F13" s="30"/>
      <c r="G13" s="30"/>
      <c r="H13" s="30"/>
      <c r="I13" s="37"/>
    </row>
    <row r="14" spans="1:11" ht="15.75">
      <c r="A14" s="26"/>
      <c r="B14" s="27"/>
      <c r="C14" s="28"/>
      <c r="D14" s="29"/>
      <c r="E14" s="30"/>
      <c r="F14" s="30"/>
      <c r="G14" s="30"/>
      <c r="H14" s="30"/>
      <c r="I14" s="37"/>
    </row>
    <row r="15" spans="1:11" ht="15.75">
      <c r="B15" s="31"/>
    </row>
    <row r="16" spans="1:11" ht="15.75">
      <c r="B16" s="31" t="s">
        <v>35</v>
      </c>
    </row>
    <row r="17" spans="2:2" ht="15.75">
      <c r="B17" s="31" t="s">
        <v>36</v>
      </c>
    </row>
    <row r="18" spans="2:2" ht="15.75">
      <c r="B18" s="31"/>
    </row>
  </sheetData>
  <mergeCells count="8">
    <mergeCell ref="B7:D7"/>
    <mergeCell ref="A9:D9"/>
    <mergeCell ref="K1:K5"/>
    <mergeCell ref="B1:F1"/>
    <mergeCell ref="B2:F2"/>
    <mergeCell ref="E3:F3"/>
    <mergeCell ref="E4:F4"/>
    <mergeCell ref="G5:I5"/>
  </mergeCells>
  <conditionalFormatting sqref="E9:I9">
    <cfRule type="cellIs" dxfId="9" priority="9" operator="equal">
      <formula>$E$7</formula>
    </cfRule>
  </conditionalFormatting>
  <pageMargins left="0.7" right="0.7" top="0.75" bottom="0.75" header="0.3" footer="0.3"/>
  <pageSetup paperSize="9" scale="80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Обоснование Цены</vt:lpstr>
      <vt:lpstr>Расчет Цены</vt:lpstr>
      <vt:lpstr>'Расчет Цены'!Область_печати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Никишина Валентина Борисовна</dc:creator>
  <cp:lastModifiedBy>Поливанова Ксения Сергеевна</cp:lastModifiedBy>
  <cp:lastPrinted>2022-02-08T05:25:00Z</cp:lastPrinted>
  <dcterms:created xsi:type="dcterms:W3CDTF">2015-10-16T09:38:00Z</dcterms:created>
  <dcterms:modified xsi:type="dcterms:W3CDTF">2026-06-02T06:11:13Z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B7F788E7CDC74A0BB990B35763EBF4DA_12</vt:lpwstr>
  </property>
  <property fmtid="{D5CDD505-2E9C-101B-9397-08002B2CF9AE}" pid="3" name="KSOProductBuildVer">
    <vt:lpwstr>1049-12.2.0.21931</vt:lpwstr>
  </property>
</Properties>
</file>