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32" i="1" l="1"/>
  <c r="H32" i="1"/>
  <c r="K32" i="1" s="1"/>
  <c r="I31" i="1"/>
  <c r="H31" i="1"/>
  <c r="K31" i="1" s="1"/>
  <c r="J31" i="1" l="1"/>
  <c r="J32" i="1"/>
  <c r="I7" i="1"/>
  <c r="H7" i="1"/>
  <c r="K7" i="1" s="1"/>
  <c r="I27" i="1"/>
  <c r="H27" i="1"/>
  <c r="K27" i="1" s="1"/>
  <c r="I26" i="1"/>
  <c r="H26" i="1"/>
  <c r="K26" i="1" s="1"/>
  <c r="I25" i="1"/>
  <c r="H25" i="1"/>
  <c r="K25" i="1" s="1"/>
  <c r="I24" i="1"/>
  <c r="H24" i="1"/>
  <c r="K24" i="1" s="1"/>
  <c r="I23" i="1"/>
  <c r="H23" i="1"/>
  <c r="K23" i="1" s="1"/>
  <c r="I22" i="1"/>
  <c r="H22" i="1"/>
  <c r="K22" i="1" s="1"/>
  <c r="I21" i="1"/>
  <c r="H21" i="1"/>
  <c r="K21" i="1" s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33" i="1"/>
  <c r="H33" i="1"/>
  <c r="K33" i="1" s="1"/>
  <c r="I30" i="1"/>
  <c r="H30" i="1"/>
  <c r="K30" i="1" s="1"/>
  <c r="I29" i="1"/>
  <c r="H29" i="1"/>
  <c r="K29" i="1" s="1"/>
  <c r="I28" i="1"/>
  <c r="H28" i="1"/>
  <c r="K28" i="1" s="1"/>
  <c r="I20" i="1"/>
  <c r="H20" i="1"/>
  <c r="K20" i="1" s="1"/>
  <c r="I19" i="1"/>
  <c r="H19" i="1"/>
  <c r="K19" i="1" s="1"/>
  <c r="I18" i="1"/>
  <c r="H18" i="1"/>
  <c r="K18" i="1" s="1"/>
  <c r="J7" i="1" l="1"/>
  <c r="J22" i="1"/>
  <c r="J24" i="1"/>
  <c r="J23" i="1"/>
  <c r="J27" i="1"/>
  <c r="J26" i="1"/>
  <c r="J25" i="1"/>
  <c r="J21" i="1"/>
  <c r="J8" i="1"/>
  <c r="J10" i="1"/>
  <c r="J12" i="1"/>
  <c r="J14" i="1"/>
  <c r="J16" i="1"/>
  <c r="J9" i="1"/>
  <c r="J11" i="1"/>
  <c r="J13" i="1"/>
  <c r="J15" i="1"/>
  <c r="J17" i="1"/>
  <c r="K8" i="1"/>
  <c r="K9" i="1"/>
  <c r="K10" i="1"/>
  <c r="K11" i="1"/>
  <c r="K12" i="1"/>
  <c r="K13" i="1"/>
  <c r="K14" i="1"/>
  <c r="K15" i="1"/>
  <c r="K16" i="1"/>
  <c r="K17" i="1"/>
  <c r="J18" i="1"/>
  <c r="J33" i="1"/>
  <c r="J30" i="1"/>
  <c r="J29" i="1"/>
  <c r="J28" i="1"/>
  <c r="J20" i="1"/>
  <c r="J19" i="1"/>
  <c r="K34" i="1" l="1"/>
</calcChain>
</file>

<file path=xl/sharedStrings.xml><?xml version="1.0" encoding="utf-8"?>
<sst xmlns="http://schemas.openxmlformats.org/spreadsheetml/2006/main" count="68" uniqueCount="40">
  <si>
    <t>Ед. изм</t>
  </si>
  <si>
    <t>№ п/п</t>
  </si>
  <si>
    <t>Кол-во</t>
  </si>
  <si>
    <t>Источники ценовых предложений</t>
  </si>
  <si>
    <t>Однородность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</si>
  <si>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</t>
  </si>
  <si>
    <r>
      <t>Средняя арифметическая цена за единицу     &lt;</t>
    </r>
    <r>
      <rPr>
        <i/>
        <sz val="10"/>
        <color indexed="8"/>
        <rFont val="Times New Roman"/>
        <family val="1"/>
        <charset val="204"/>
      </rPr>
      <t>ц</t>
    </r>
    <r>
      <rPr>
        <sz val="10"/>
        <color indexed="8"/>
        <rFont val="Times New Roman"/>
        <family val="1"/>
        <charset val="204"/>
      </rPr>
      <t xml:space="preserve">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</si>
  <si>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</si>
  <si>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</si>
  <si>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Н(М)ЦД по формуле:
v - количество (объем) закупаемого товара (работы, услуги);
n - количество значений, используемых в расчете;
i - номер источника ценовой информации;
             - цена единицы</t>
  </si>
  <si>
    <t xml:space="preserve">Наименование продукции </t>
  </si>
  <si>
    <t>шт.</t>
  </si>
  <si>
    <t>Стеклопакет 500*1110</t>
  </si>
  <si>
    <t>Стеклопакет 635*1195</t>
  </si>
  <si>
    <t>Стеклопакет 515*1500</t>
  </si>
  <si>
    <t>Стеклопакет 600*1300</t>
  </si>
  <si>
    <t>Стеклопакет 595*1600</t>
  </si>
  <si>
    <t>Стеклопакет 610*1625</t>
  </si>
  <si>
    <t>Стеклопакет 530*1500</t>
  </si>
  <si>
    <t>Стеклопакет 640*1395</t>
  </si>
  <si>
    <t>Стеклопакет 885*1595</t>
  </si>
  <si>
    <t>Стеклопакет 840*1280</t>
  </si>
  <si>
    <t>Стеклопакет 425*1535</t>
  </si>
  <si>
    <t>Стеклопакет 510*1620</t>
  </si>
  <si>
    <t>Стеклопакет 630*1295</t>
  </si>
  <si>
    <t xml:space="preserve">Стеклопакет 630*1260 </t>
  </si>
  <si>
    <t xml:space="preserve">Стеклопакет 620*1300 </t>
  </si>
  <si>
    <t>Стеклопакет 535*1670</t>
  </si>
  <si>
    <t>Стеклопакет 470*1700</t>
  </si>
  <si>
    <t>Стекло армированное 6мм 760*1125, штапик 1095мм, клиновая резина 3,8м</t>
  </si>
  <si>
    <t>Стеклопакет 690*1265</t>
  </si>
  <si>
    <t>Стеклопакет 600*1265</t>
  </si>
  <si>
    <t>Стеклопакет 650*1385</t>
  </si>
  <si>
    <t>Стеклопакет 620*1210</t>
  </si>
  <si>
    <t>Стеклопакет 630*1230</t>
  </si>
  <si>
    <t>Источник№1       Коммерческое предложение № б/н 21.05.2026г.</t>
  </si>
  <si>
    <t>Стеклопакет 620*1250</t>
  </si>
  <si>
    <t>Стеклопакет 540*1145</t>
  </si>
  <si>
    <t>Источник №2     Коммерческое предложение № б/н 20.05.2026г.</t>
  </si>
  <si>
    <t>Источник№3     Коммерческое предложение № б/н 25.05.2026г.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</si>
</sst>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vertical="top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8" fillId="0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/>
    </xf>
    <xf numFmtId="0" fontId="3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85725</xdr:colOff>
      <xdr:row>0</xdr:row>
      <xdr:rowOff>0</xdr:rowOff>
    </xdr:from>
    <xdr:to>
      <xdr:col>10</xdr:col>
      <xdr:colOff>1343025</xdr:colOff>
      <xdr:row>0</xdr:row>
      <xdr:rowOff>3175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3143250"/>
          <a:ext cx="12573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85725</xdr:colOff>
      <xdr:row>0</xdr:row>
      <xdr:rowOff>0</xdr:rowOff>
    </xdr:from>
    <xdr:to>
      <xdr:col>10</xdr:col>
      <xdr:colOff>1343025</xdr:colOff>
      <xdr:row>0</xdr:row>
      <xdr:rowOff>3175</xdr:rowOff>
    </xdr:to>
    <xdr:pic>
      <xdr:nvPicPr>
        <xdr:cNvPr id="16" name="Рисунок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3143250"/>
          <a:ext cx="12573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85725</xdr:colOff>
      <xdr:row>5</xdr:row>
      <xdr:rowOff>1066800</xdr:rowOff>
    </xdr:from>
    <xdr:to>
      <xdr:col>9</xdr:col>
      <xdr:colOff>723900</xdr:colOff>
      <xdr:row>5</xdr:row>
      <xdr:rowOff>1409700</xdr:rowOff>
    </xdr:to>
    <xdr:pic>
      <xdr:nvPicPr>
        <xdr:cNvPr id="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2400300"/>
          <a:ext cx="6381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</xdr:colOff>
      <xdr:row>5</xdr:row>
      <xdr:rowOff>647700</xdr:rowOff>
    </xdr:from>
    <xdr:to>
      <xdr:col>8</xdr:col>
      <xdr:colOff>638175</xdr:colOff>
      <xdr:row>5</xdr:row>
      <xdr:rowOff>1085850</xdr:rowOff>
    </xdr:to>
    <xdr:pic>
      <xdr:nvPicPr>
        <xdr:cNvPr id="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1981200"/>
          <a:ext cx="6096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104775</xdr:colOff>
      <xdr:row>5</xdr:row>
      <xdr:rowOff>1123950</xdr:rowOff>
    </xdr:from>
    <xdr:to>
      <xdr:col>10</xdr:col>
      <xdr:colOff>247650</xdr:colOff>
      <xdr:row>5</xdr:row>
      <xdr:rowOff>1333500</xdr:rowOff>
    </xdr:to>
    <xdr:pic>
      <xdr:nvPicPr>
        <xdr:cNvPr id="2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457450"/>
          <a:ext cx="1428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238125</xdr:colOff>
      <xdr:row>5</xdr:row>
      <xdr:rowOff>1647825</xdr:rowOff>
    </xdr:from>
    <xdr:to>
      <xdr:col>10</xdr:col>
      <xdr:colOff>1352550</xdr:colOff>
      <xdr:row>5</xdr:row>
      <xdr:rowOff>1651000</xdr:rowOff>
    </xdr:to>
    <xdr:pic>
      <xdr:nvPicPr>
        <xdr:cNvPr id="26" name="Рисунок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2971800"/>
          <a:ext cx="1114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19050</xdr:colOff>
      <xdr:row>5</xdr:row>
      <xdr:rowOff>1619250</xdr:rowOff>
    </xdr:from>
    <xdr:to>
      <xdr:col>10</xdr:col>
      <xdr:colOff>1631203</xdr:colOff>
      <xdr:row>5</xdr:row>
      <xdr:rowOff>1624013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248525" y="2952750"/>
          <a:ext cx="1612153" cy="1588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</xdr:colOff>
      <xdr:row>5</xdr:row>
      <xdr:rowOff>1543050</xdr:rowOff>
    </xdr:from>
    <xdr:to>
      <xdr:col>10</xdr:col>
      <xdr:colOff>1669303</xdr:colOff>
      <xdr:row>5</xdr:row>
      <xdr:rowOff>1547813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286625" y="2876550"/>
          <a:ext cx="1612153" cy="1588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</xdr:colOff>
      <xdr:row>5</xdr:row>
      <xdr:rowOff>1685925</xdr:rowOff>
    </xdr:from>
    <xdr:to>
      <xdr:col>10</xdr:col>
      <xdr:colOff>1669303</xdr:colOff>
      <xdr:row>5</xdr:row>
      <xdr:rowOff>1690688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286625" y="2971800"/>
          <a:ext cx="1612153" cy="1588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5</xdr:row>
      <xdr:rowOff>1638300</xdr:rowOff>
    </xdr:from>
    <xdr:to>
      <xdr:col>11</xdr:col>
      <xdr:colOff>2428</xdr:colOff>
      <xdr:row>5</xdr:row>
      <xdr:rowOff>1643063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305675" y="2971800"/>
          <a:ext cx="1612153" cy="1588"/>
        </a:xfrm>
        <a:prstGeom prst="rect">
          <a:avLst/>
        </a:prstGeom>
      </xdr:spPr>
    </xdr:pic>
    <xdr:clientData/>
  </xdr:twoCellAnchor>
  <xdr:twoCellAnchor editAs="oneCell">
    <xdr:from>
      <xdr:col>10</xdr:col>
      <xdr:colOff>34925</xdr:colOff>
      <xdr:row>5</xdr:row>
      <xdr:rowOff>1563687</xdr:rowOff>
    </xdr:from>
    <xdr:to>
      <xdr:col>10</xdr:col>
      <xdr:colOff>1651000</xdr:colOff>
      <xdr:row>5</xdr:row>
      <xdr:rowOff>1843088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504113" y="2992437"/>
          <a:ext cx="1616075" cy="279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zoomScale="120" zoomScaleNormal="120" workbookViewId="0">
      <selection activeCell="M5" sqref="M5"/>
    </sheetView>
  </sheetViews>
  <sheetFormatPr defaultRowHeight="15" x14ac:dyDescent="0.25"/>
  <cols>
    <col min="1" max="1" width="5.85546875" customWidth="1"/>
    <col min="2" max="2" width="25.140625" customWidth="1"/>
    <col min="3" max="3" width="6.5703125" customWidth="1"/>
    <col min="4" max="4" width="7.140625" customWidth="1"/>
    <col min="5" max="5" width="12.5703125" customWidth="1"/>
    <col min="6" max="6" width="13" customWidth="1"/>
    <col min="7" max="7" width="12.5703125" customWidth="1"/>
    <col min="8" max="8" width="10.7109375" customWidth="1"/>
    <col min="9" max="9" width="10" customWidth="1"/>
    <col min="10" max="10" width="11.85546875" customWidth="1"/>
    <col min="11" max="11" width="25.28515625" customWidth="1"/>
  </cols>
  <sheetData>
    <row r="1" spans="1:11" x14ac:dyDescent="0.25">
      <c r="A1" s="1"/>
      <c r="B1" s="1"/>
      <c r="C1" s="1"/>
      <c r="D1" s="1"/>
      <c r="E1" s="1"/>
      <c r="F1" s="12"/>
      <c r="G1" s="12"/>
      <c r="H1" s="21"/>
      <c r="I1" s="21"/>
      <c r="J1" s="21"/>
      <c r="K1" s="21"/>
    </row>
    <row r="2" spans="1:11" ht="15.75" customHeight="1" x14ac:dyDescent="0.25">
      <c r="A2" s="1"/>
      <c r="B2" s="1"/>
      <c r="C2" s="1"/>
      <c r="D2" s="1"/>
      <c r="E2" s="1"/>
      <c r="F2" s="12"/>
      <c r="G2" s="12"/>
      <c r="H2" s="22"/>
      <c r="I2" s="22"/>
      <c r="J2" s="22"/>
      <c r="K2" s="22"/>
    </row>
    <row r="3" spans="1:11" ht="15.75" customHeight="1" x14ac:dyDescent="0.25">
      <c r="A3" s="1"/>
      <c r="B3" s="1"/>
      <c r="C3" s="1"/>
      <c r="D3" s="1"/>
      <c r="E3" s="1"/>
      <c r="F3" s="22"/>
      <c r="G3" s="22"/>
      <c r="H3" s="22"/>
      <c r="I3" s="23"/>
      <c r="J3" s="23"/>
      <c r="K3" s="23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51" customHeight="1" x14ac:dyDescent="0.25">
      <c r="A5" s="24" t="s">
        <v>1</v>
      </c>
      <c r="B5" s="24" t="s">
        <v>10</v>
      </c>
      <c r="C5" s="25" t="s">
        <v>0</v>
      </c>
      <c r="D5" s="25" t="s">
        <v>2</v>
      </c>
      <c r="E5" s="28" t="s">
        <v>3</v>
      </c>
      <c r="F5" s="29"/>
      <c r="G5" s="30"/>
      <c r="H5" s="27" t="s">
        <v>4</v>
      </c>
      <c r="I5" s="27"/>
      <c r="J5" s="27"/>
      <c r="K5" s="2" t="s">
        <v>5</v>
      </c>
    </row>
    <row r="6" spans="1:11" ht="154.5" customHeight="1" x14ac:dyDescent="0.25">
      <c r="A6" s="25"/>
      <c r="B6" s="25"/>
      <c r="C6" s="26"/>
      <c r="D6" s="26"/>
      <c r="E6" s="17" t="s">
        <v>35</v>
      </c>
      <c r="F6" s="17" t="s">
        <v>38</v>
      </c>
      <c r="G6" s="17" t="s">
        <v>39</v>
      </c>
      <c r="H6" s="3" t="s">
        <v>6</v>
      </c>
      <c r="I6" s="3" t="s">
        <v>7</v>
      </c>
      <c r="J6" s="4" t="s">
        <v>8</v>
      </c>
      <c r="K6" s="5" t="s">
        <v>9</v>
      </c>
    </row>
    <row r="7" spans="1:11" x14ac:dyDescent="0.25">
      <c r="A7" s="18">
        <v>1</v>
      </c>
      <c r="B7" s="6" t="s">
        <v>12</v>
      </c>
      <c r="C7" s="18" t="s">
        <v>11</v>
      </c>
      <c r="D7" s="18">
        <v>1</v>
      </c>
      <c r="E7" s="7">
        <v>3100</v>
      </c>
      <c r="F7" s="7">
        <v>4050</v>
      </c>
      <c r="G7" s="7">
        <v>4100</v>
      </c>
      <c r="H7" s="8">
        <f t="shared" ref="H7" si="0">ROUND(AVERAGE(E7:G7),2)</f>
        <v>3750</v>
      </c>
      <c r="I7" s="9">
        <f t="shared" ref="I7" si="1">SQRT(VAR(E7:G7))</f>
        <v>563.47138347923226</v>
      </c>
      <c r="J7" s="9">
        <f t="shared" ref="J7" si="2">I7/H7*100</f>
        <v>15.025903559446194</v>
      </c>
      <c r="K7" s="8">
        <f t="shared" ref="K7" si="3">ROUND(H7*D7,2)</f>
        <v>3750</v>
      </c>
    </row>
    <row r="8" spans="1:11" x14ac:dyDescent="0.25">
      <c r="A8" s="16">
        <v>2</v>
      </c>
      <c r="B8" s="6" t="s">
        <v>13</v>
      </c>
      <c r="C8" s="16" t="s">
        <v>11</v>
      </c>
      <c r="D8" s="16">
        <v>1</v>
      </c>
      <c r="E8" s="7">
        <v>3600</v>
      </c>
      <c r="F8" s="7">
        <v>4050</v>
      </c>
      <c r="G8" s="7">
        <v>4700</v>
      </c>
      <c r="H8" s="8">
        <f t="shared" ref="H8:H17" si="4">ROUND(AVERAGE(E8:G8),2)</f>
        <v>4116.67</v>
      </c>
      <c r="I8" s="9">
        <f t="shared" ref="I8:I17" si="5">SQRT(VAR(E8:G8))</f>
        <v>553.02200076790086</v>
      </c>
      <c r="J8" s="9">
        <f t="shared" ref="J8:J17" si="6">I8/H8*100</f>
        <v>13.433721934668089</v>
      </c>
      <c r="K8" s="8">
        <f t="shared" ref="K8:K17" si="7">ROUND(H8*D8,2)</f>
        <v>4116.67</v>
      </c>
    </row>
    <row r="9" spans="1:11" x14ac:dyDescent="0.25">
      <c r="A9" s="16">
        <v>3</v>
      </c>
      <c r="B9" s="6" t="s">
        <v>14</v>
      </c>
      <c r="C9" s="16" t="s">
        <v>11</v>
      </c>
      <c r="D9" s="16">
        <v>1</v>
      </c>
      <c r="E9" s="7">
        <v>3600</v>
      </c>
      <c r="F9" s="7">
        <v>4300</v>
      </c>
      <c r="G9" s="7">
        <v>4700</v>
      </c>
      <c r="H9" s="8">
        <f t="shared" si="4"/>
        <v>4200</v>
      </c>
      <c r="I9" s="9">
        <f t="shared" si="5"/>
        <v>556.77643628300223</v>
      </c>
      <c r="J9" s="9">
        <f t="shared" si="6"/>
        <v>13.256581816261958</v>
      </c>
      <c r="K9" s="8">
        <f t="shared" si="7"/>
        <v>4200</v>
      </c>
    </row>
    <row r="10" spans="1:11" x14ac:dyDescent="0.25">
      <c r="A10" s="16">
        <v>4</v>
      </c>
      <c r="B10" s="6" t="s">
        <v>15</v>
      </c>
      <c r="C10" s="16" t="s">
        <v>11</v>
      </c>
      <c r="D10" s="16">
        <v>2</v>
      </c>
      <c r="E10" s="7">
        <v>3700</v>
      </c>
      <c r="F10" s="7">
        <v>4450</v>
      </c>
      <c r="G10" s="7">
        <v>4800</v>
      </c>
      <c r="H10" s="8">
        <f t="shared" si="4"/>
        <v>4316.67</v>
      </c>
      <c r="I10" s="9">
        <f t="shared" si="5"/>
        <v>561.99051000291104</v>
      </c>
      <c r="J10" s="9">
        <f t="shared" si="6"/>
        <v>13.019075120472751</v>
      </c>
      <c r="K10" s="8">
        <f t="shared" si="7"/>
        <v>8633.34</v>
      </c>
    </row>
    <row r="11" spans="1:11" x14ac:dyDescent="0.25">
      <c r="A11" s="16">
        <v>5</v>
      </c>
      <c r="B11" s="6" t="s">
        <v>16</v>
      </c>
      <c r="C11" s="16" t="s">
        <v>11</v>
      </c>
      <c r="D11" s="16">
        <v>2</v>
      </c>
      <c r="E11" s="7">
        <v>4200</v>
      </c>
      <c r="F11" s="7">
        <v>5100</v>
      </c>
      <c r="G11" s="7">
        <v>5500</v>
      </c>
      <c r="H11" s="8">
        <f t="shared" si="4"/>
        <v>4933.33</v>
      </c>
      <c r="I11" s="9">
        <f t="shared" si="5"/>
        <v>665.83281184794112</v>
      </c>
      <c r="J11" s="9">
        <f t="shared" si="6"/>
        <v>13.496620170309734</v>
      </c>
      <c r="K11" s="8">
        <f t="shared" si="7"/>
        <v>9866.66</v>
      </c>
    </row>
    <row r="12" spans="1:11" x14ac:dyDescent="0.25">
      <c r="A12" s="16">
        <v>6</v>
      </c>
      <c r="B12" s="6" t="s">
        <v>17</v>
      </c>
      <c r="C12" s="16" t="s">
        <v>11</v>
      </c>
      <c r="D12" s="16">
        <v>2</v>
      </c>
      <c r="E12" s="7">
        <v>5600</v>
      </c>
      <c r="F12" s="7">
        <v>6750</v>
      </c>
      <c r="G12" s="7">
        <v>5500</v>
      </c>
      <c r="H12" s="8">
        <f t="shared" si="4"/>
        <v>5950</v>
      </c>
      <c r="I12" s="9">
        <f t="shared" si="5"/>
        <v>694.62219947249025</v>
      </c>
      <c r="J12" s="9">
        <f t="shared" si="6"/>
        <v>11.67432268020992</v>
      </c>
      <c r="K12" s="8">
        <f t="shared" si="7"/>
        <v>11900</v>
      </c>
    </row>
    <row r="13" spans="1:11" x14ac:dyDescent="0.25">
      <c r="A13" s="16">
        <v>7</v>
      </c>
      <c r="B13" s="6" t="s">
        <v>16</v>
      </c>
      <c r="C13" s="16" t="s">
        <v>11</v>
      </c>
      <c r="D13" s="16">
        <v>1</v>
      </c>
      <c r="E13" s="7">
        <v>4200</v>
      </c>
      <c r="F13" s="7">
        <v>5100</v>
      </c>
      <c r="G13" s="7">
        <v>5500</v>
      </c>
      <c r="H13" s="8">
        <f t="shared" si="4"/>
        <v>4933.33</v>
      </c>
      <c r="I13" s="9">
        <f t="shared" si="5"/>
        <v>665.83281184794112</v>
      </c>
      <c r="J13" s="9">
        <f t="shared" si="6"/>
        <v>13.496620170309734</v>
      </c>
      <c r="K13" s="8">
        <f t="shared" si="7"/>
        <v>4933.33</v>
      </c>
    </row>
    <row r="14" spans="1:11" x14ac:dyDescent="0.25">
      <c r="A14" s="16">
        <v>8</v>
      </c>
      <c r="B14" s="6" t="s">
        <v>18</v>
      </c>
      <c r="C14" s="16" t="s">
        <v>11</v>
      </c>
      <c r="D14" s="16">
        <v>1</v>
      </c>
      <c r="E14" s="7">
        <v>3700</v>
      </c>
      <c r="F14" s="7">
        <v>4500</v>
      </c>
      <c r="G14" s="7">
        <v>4800</v>
      </c>
      <c r="H14" s="8">
        <f t="shared" si="4"/>
        <v>4333.33</v>
      </c>
      <c r="I14" s="9">
        <f t="shared" si="5"/>
        <v>568.62407030773159</v>
      </c>
      <c r="J14" s="9">
        <f t="shared" si="6"/>
        <v>13.122104024104594</v>
      </c>
      <c r="K14" s="8">
        <f t="shared" si="7"/>
        <v>4333.33</v>
      </c>
    </row>
    <row r="15" spans="1:11" x14ac:dyDescent="0.25">
      <c r="A15" s="16">
        <v>9</v>
      </c>
      <c r="B15" s="6" t="s">
        <v>19</v>
      </c>
      <c r="C15" s="16" t="s">
        <v>11</v>
      </c>
      <c r="D15" s="16">
        <v>1</v>
      </c>
      <c r="E15" s="7">
        <v>5200</v>
      </c>
      <c r="F15" s="7">
        <v>6300</v>
      </c>
      <c r="G15" s="7">
        <v>6800</v>
      </c>
      <c r="H15" s="8">
        <f t="shared" si="4"/>
        <v>6100</v>
      </c>
      <c r="I15" s="9">
        <f t="shared" si="5"/>
        <v>818.53527718724501</v>
      </c>
      <c r="J15" s="9">
        <f t="shared" si="6"/>
        <v>13.418611101430248</v>
      </c>
      <c r="K15" s="8">
        <f t="shared" si="7"/>
        <v>6100</v>
      </c>
    </row>
    <row r="16" spans="1:11" x14ac:dyDescent="0.25">
      <c r="A16" s="16">
        <v>10</v>
      </c>
      <c r="B16" s="6" t="s">
        <v>20</v>
      </c>
      <c r="C16" s="16" t="s">
        <v>11</v>
      </c>
      <c r="D16" s="16">
        <v>1</v>
      </c>
      <c r="E16" s="7">
        <v>5400</v>
      </c>
      <c r="F16" s="7">
        <v>5900</v>
      </c>
      <c r="G16" s="7">
        <v>7000</v>
      </c>
      <c r="H16" s="8">
        <f t="shared" si="4"/>
        <v>6100</v>
      </c>
      <c r="I16" s="9">
        <f t="shared" si="5"/>
        <v>818.53527718724501</v>
      </c>
      <c r="J16" s="9">
        <f t="shared" si="6"/>
        <v>13.418611101430248</v>
      </c>
      <c r="K16" s="8">
        <f t="shared" si="7"/>
        <v>6100</v>
      </c>
    </row>
    <row r="17" spans="1:11" x14ac:dyDescent="0.25">
      <c r="A17" s="16">
        <v>11</v>
      </c>
      <c r="B17" s="6" t="s">
        <v>21</v>
      </c>
      <c r="C17" s="16" t="s">
        <v>11</v>
      </c>
      <c r="D17" s="16">
        <v>1</v>
      </c>
      <c r="E17" s="7">
        <v>4400</v>
      </c>
      <c r="F17" s="7">
        <v>5900</v>
      </c>
      <c r="G17" s="7">
        <v>5700</v>
      </c>
      <c r="H17" s="8">
        <f t="shared" si="4"/>
        <v>5333.33</v>
      </c>
      <c r="I17" s="9">
        <f t="shared" si="5"/>
        <v>814.45278152470928</v>
      </c>
      <c r="J17" s="9">
        <f t="shared" si="6"/>
        <v>15.270999197962798</v>
      </c>
      <c r="K17" s="8">
        <f t="shared" si="7"/>
        <v>5333.33</v>
      </c>
    </row>
    <row r="18" spans="1:11" x14ac:dyDescent="0.25">
      <c r="A18" s="11">
        <v>12</v>
      </c>
      <c r="B18" s="6" t="s">
        <v>22</v>
      </c>
      <c r="C18" s="15" t="s">
        <v>11</v>
      </c>
      <c r="D18" s="11">
        <v>1</v>
      </c>
      <c r="E18" s="7">
        <v>4200</v>
      </c>
      <c r="F18" s="7">
        <v>5100</v>
      </c>
      <c r="G18" s="7">
        <v>5500</v>
      </c>
      <c r="H18" s="8">
        <f t="shared" ref="H18:H33" si="8">ROUND(AVERAGE(E18:G18),2)</f>
        <v>4933.33</v>
      </c>
      <c r="I18" s="9">
        <f t="shared" ref="I18:I33" si="9">SQRT(VAR(E18:G18))</f>
        <v>665.83281184794112</v>
      </c>
      <c r="J18" s="9">
        <f t="shared" ref="J18:J33" si="10">I18/H18*100</f>
        <v>13.496620170309734</v>
      </c>
      <c r="K18" s="8">
        <f t="shared" ref="K18:K33" si="11">ROUND(H18*D18,2)</f>
        <v>4933.33</v>
      </c>
    </row>
    <row r="19" spans="1:11" x14ac:dyDescent="0.25">
      <c r="A19" s="11">
        <v>13</v>
      </c>
      <c r="B19" s="6" t="s">
        <v>23</v>
      </c>
      <c r="C19" s="15" t="s">
        <v>11</v>
      </c>
      <c r="D19" s="11">
        <v>1</v>
      </c>
      <c r="E19" s="7">
        <v>5000</v>
      </c>
      <c r="F19" s="7">
        <v>6000</v>
      </c>
      <c r="G19" s="7">
        <v>6500</v>
      </c>
      <c r="H19" s="8">
        <f t="shared" si="8"/>
        <v>5833.33</v>
      </c>
      <c r="I19" s="9">
        <f t="shared" si="9"/>
        <v>763.76261582597499</v>
      </c>
      <c r="J19" s="9">
        <f t="shared" si="10"/>
        <v>13.093080895920084</v>
      </c>
      <c r="K19" s="8">
        <f t="shared" si="11"/>
        <v>5833.33</v>
      </c>
    </row>
    <row r="20" spans="1:11" x14ac:dyDescent="0.25">
      <c r="A20" s="11">
        <v>14</v>
      </c>
      <c r="B20" s="6" t="s">
        <v>24</v>
      </c>
      <c r="C20" s="14" t="s">
        <v>11</v>
      </c>
      <c r="D20" s="11">
        <v>1</v>
      </c>
      <c r="E20" s="7">
        <v>3800</v>
      </c>
      <c r="F20" s="7">
        <v>4700</v>
      </c>
      <c r="G20" s="7">
        <v>4900</v>
      </c>
      <c r="H20" s="8">
        <f t="shared" si="8"/>
        <v>4466.67</v>
      </c>
      <c r="I20" s="9">
        <f t="shared" si="9"/>
        <v>585.94652770823052</v>
      </c>
      <c r="J20" s="9">
        <f t="shared" si="10"/>
        <v>13.118196054515568</v>
      </c>
      <c r="K20" s="8">
        <f t="shared" si="11"/>
        <v>4466.67</v>
      </c>
    </row>
    <row r="21" spans="1:11" x14ac:dyDescent="0.25">
      <c r="A21" s="16">
        <v>15</v>
      </c>
      <c r="B21" s="6" t="s">
        <v>25</v>
      </c>
      <c r="C21" s="16" t="s">
        <v>11</v>
      </c>
      <c r="D21" s="16">
        <v>1</v>
      </c>
      <c r="E21" s="7">
        <v>3800</v>
      </c>
      <c r="F21" s="7">
        <v>4700</v>
      </c>
      <c r="G21" s="7">
        <v>4900</v>
      </c>
      <c r="H21" s="8">
        <f t="shared" ref="H21:H27" si="12">ROUND(AVERAGE(E21:G21),2)</f>
        <v>4466.67</v>
      </c>
      <c r="I21" s="9">
        <f t="shared" ref="I21:I27" si="13">SQRT(VAR(E21:G21))</f>
        <v>585.94652770823052</v>
      </c>
      <c r="J21" s="9">
        <f t="shared" ref="J21:J27" si="14">I21/H21*100</f>
        <v>13.118196054515568</v>
      </c>
      <c r="K21" s="8">
        <f t="shared" ref="K21:K27" si="15">ROUND(H21*D21,2)</f>
        <v>4466.67</v>
      </c>
    </row>
    <row r="22" spans="1:11" x14ac:dyDescent="0.25">
      <c r="A22" s="16">
        <v>16</v>
      </c>
      <c r="B22" s="6" t="s">
        <v>26</v>
      </c>
      <c r="C22" s="16" t="s">
        <v>11</v>
      </c>
      <c r="D22" s="16">
        <v>1</v>
      </c>
      <c r="E22" s="7">
        <v>3800</v>
      </c>
      <c r="F22" s="7">
        <v>4700</v>
      </c>
      <c r="G22" s="7">
        <v>4900</v>
      </c>
      <c r="H22" s="8">
        <f t="shared" si="12"/>
        <v>4466.67</v>
      </c>
      <c r="I22" s="9">
        <f t="shared" si="13"/>
        <v>585.94652770823052</v>
      </c>
      <c r="J22" s="9">
        <f t="shared" si="14"/>
        <v>13.118196054515568</v>
      </c>
      <c r="K22" s="8">
        <f t="shared" si="15"/>
        <v>4466.67</v>
      </c>
    </row>
    <row r="23" spans="1:11" x14ac:dyDescent="0.25">
      <c r="A23" s="16">
        <v>17</v>
      </c>
      <c r="B23" s="6" t="s">
        <v>27</v>
      </c>
      <c r="C23" s="16" t="s">
        <v>11</v>
      </c>
      <c r="D23" s="16">
        <v>1</v>
      </c>
      <c r="E23" s="7">
        <v>5300</v>
      </c>
      <c r="F23" s="7">
        <v>6500</v>
      </c>
      <c r="G23" s="7">
        <v>6900</v>
      </c>
      <c r="H23" s="8">
        <f t="shared" si="12"/>
        <v>6233.33</v>
      </c>
      <c r="I23" s="9">
        <f t="shared" si="13"/>
        <v>832.66639978645458</v>
      </c>
      <c r="J23" s="9">
        <f t="shared" si="14"/>
        <v>13.358291632024208</v>
      </c>
      <c r="K23" s="8">
        <f t="shared" si="15"/>
        <v>6233.33</v>
      </c>
    </row>
    <row r="24" spans="1:11" x14ac:dyDescent="0.25">
      <c r="A24" s="16">
        <v>18</v>
      </c>
      <c r="B24" s="6" t="s">
        <v>28</v>
      </c>
      <c r="C24" s="16" t="s">
        <v>11</v>
      </c>
      <c r="D24" s="16">
        <v>1</v>
      </c>
      <c r="E24" s="7">
        <v>3800</v>
      </c>
      <c r="F24" s="7">
        <v>4700</v>
      </c>
      <c r="G24" s="7">
        <v>5000</v>
      </c>
      <c r="H24" s="8">
        <f t="shared" si="12"/>
        <v>4500</v>
      </c>
      <c r="I24" s="9">
        <f t="shared" si="13"/>
        <v>624.49979983983985</v>
      </c>
      <c r="J24" s="9">
        <f t="shared" si="14"/>
        <v>13.877773329774218</v>
      </c>
      <c r="K24" s="8">
        <f t="shared" si="15"/>
        <v>4500</v>
      </c>
    </row>
    <row r="25" spans="1:11" ht="38.25" x14ac:dyDescent="0.25">
      <c r="A25" s="16">
        <v>19</v>
      </c>
      <c r="B25" s="6" t="s">
        <v>29</v>
      </c>
      <c r="C25" s="16" t="s">
        <v>11</v>
      </c>
      <c r="D25" s="16">
        <v>1</v>
      </c>
      <c r="E25" s="7">
        <v>12700</v>
      </c>
      <c r="F25" s="7">
        <v>18000</v>
      </c>
      <c r="G25" s="7">
        <v>16000</v>
      </c>
      <c r="H25" s="8">
        <f t="shared" si="12"/>
        <v>15566.67</v>
      </c>
      <c r="I25" s="9">
        <f t="shared" si="13"/>
        <v>2676.440422152773</v>
      </c>
      <c r="J25" s="9">
        <f t="shared" si="14"/>
        <v>17.193403741151915</v>
      </c>
      <c r="K25" s="8">
        <f t="shared" si="15"/>
        <v>15566.67</v>
      </c>
    </row>
    <row r="26" spans="1:11" x14ac:dyDescent="0.25">
      <c r="A26" s="16">
        <v>20</v>
      </c>
      <c r="B26" s="6" t="s">
        <v>30</v>
      </c>
      <c r="C26" s="16" t="s">
        <v>11</v>
      </c>
      <c r="D26" s="16">
        <v>1</v>
      </c>
      <c r="E26" s="7">
        <v>5200</v>
      </c>
      <c r="F26" s="7">
        <v>6300</v>
      </c>
      <c r="G26" s="7">
        <v>6900</v>
      </c>
      <c r="H26" s="8">
        <f t="shared" si="12"/>
        <v>6133.33</v>
      </c>
      <c r="I26" s="9">
        <f t="shared" si="13"/>
        <v>862.16781042517232</v>
      </c>
      <c r="J26" s="9">
        <f t="shared" si="14"/>
        <v>14.057091505351455</v>
      </c>
      <c r="K26" s="8">
        <f t="shared" si="15"/>
        <v>6133.33</v>
      </c>
    </row>
    <row r="27" spans="1:11" x14ac:dyDescent="0.25">
      <c r="A27" s="16">
        <v>21</v>
      </c>
      <c r="B27" s="6" t="s">
        <v>31</v>
      </c>
      <c r="C27" s="16" t="s">
        <v>11</v>
      </c>
      <c r="D27" s="16">
        <v>1</v>
      </c>
      <c r="E27" s="7">
        <v>3700</v>
      </c>
      <c r="F27" s="7">
        <v>4500</v>
      </c>
      <c r="G27" s="7">
        <v>4800</v>
      </c>
      <c r="H27" s="8">
        <f t="shared" si="12"/>
        <v>4333.33</v>
      </c>
      <c r="I27" s="9">
        <f t="shared" si="13"/>
        <v>568.62407030773159</v>
      </c>
      <c r="J27" s="9">
        <f t="shared" si="14"/>
        <v>13.122104024104594</v>
      </c>
      <c r="K27" s="8">
        <f t="shared" si="15"/>
        <v>4333.33</v>
      </c>
    </row>
    <row r="28" spans="1:11" ht="24.75" customHeight="1" x14ac:dyDescent="0.25">
      <c r="A28" s="11">
        <v>22</v>
      </c>
      <c r="B28" s="6" t="s">
        <v>32</v>
      </c>
      <c r="C28" s="14" t="s">
        <v>11</v>
      </c>
      <c r="D28" s="11">
        <v>1</v>
      </c>
      <c r="E28" s="7">
        <v>4000</v>
      </c>
      <c r="F28" s="7">
        <v>4800</v>
      </c>
      <c r="G28" s="7">
        <v>5200</v>
      </c>
      <c r="H28" s="8">
        <f t="shared" si="8"/>
        <v>4666.67</v>
      </c>
      <c r="I28" s="9">
        <f t="shared" si="9"/>
        <v>611.01009266077767</v>
      </c>
      <c r="J28" s="9">
        <f t="shared" si="10"/>
        <v>13.093064061970905</v>
      </c>
      <c r="K28" s="8">
        <f t="shared" si="11"/>
        <v>4666.67</v>
      </c>
    </row>
    <row r="29" spans="1:11" x14ac:dyDescent="0.25">
      <c r="A29" s="11">
        <v>23</v>
      </c>
      <c r="B29" s="6" t="s">
        <v>33</v>
      </c>
      <c r="C29" s="14" t="s">
        <v>11</v>
      </c>
      <c r="D29" s="11">
        <v>1</v>
      </c>
      <c r="E29" s="7">
        <v>3700</v>
      </c>
      <c r="F29" s="7">
        <v>4500</v>
      </c>
      <c r="G29" s="7">
        <v>4800</v>
      </c>
      <c r="H29" s="8">
        <f t="shared" si="8"/>
        <v>4333.33</v>
      </c>
      <c r="I29" s="9">
        <f t="shared" si="9"/>
        <v>568.62407030773159</v>
      </c>
      <c r="J29" s="9">
        <f t="shared" si="10"/>
        <v>13.122104024104594</v>
      </c>
      <c r="K29" s="8">
        <f t="shared" si="11"/>
        <v>4333.33</v>
      </c>
    </row>
    <row r="30" spans="1:11" x14ac:dyDescent="0.25">
      <c r="A30" s="11">
        <v>24</v>
      </c>
      <c r="B30" s="6" t="s">
        <v>34</v>
      </c>
      <c r="C30" s="14" t="s">
        <v>11</v>
      </c>
      <c r="D30" s="11">
        <v>2</v>
      </c>
      <c r="E30" s="7">
        <v>4700</v>
      </c>
      <c r="F30" s="7">
        <v>5700</v>
      </c>
      <c r="G30" s="7">
        <v>6100</v>
      </c>
      <c r="H30" s="8">
        <f t="shared" si="8"/>
        <v>5500</v>
      </c>
      <c r="I30" s="9">
        <f t="shared" si="9"/>
        <v>721.11025509279784</v>
      </c>
      <c r="J30" s="9">
        <f t="shared" si="10"/>
        <v>13.11109554714178</v>
      </c>
      <c r="K30" s="8">
        <f t="shared" si="11"/>
        <v>11000</v>
      </c>
    </row>
    <row r="31" spans="1:11" x14ac:dyDescent="0.25">
      <c r="A31" s="19">
        <v>25</v>
      </c>
      <c r="B31" s="6" t="s">
        <v>16</v>
      </c>
      <c r="C31" s="19" t="s">
        <v>11</v>
      </c>
      <c r="D31" s="19">
        <v>5</v>
      </c>
      <c r="E31" s="7">
        <v>4100</v>
      </c>
      <c r="F31" s="7">
        <v>5200</v>
      </c>
      <c r="G31" s="7">
        <v>5400</v>
      </c>
      <c r="H31" s="8">
        <f t="shared" ref="H31:H32" si="16">ROUND(AVERAGE(E31:G31),2)</f>
        <v>4900</v>
      </c>
      <c r="I31" s="9">
        <f t="shared" ref="I31:I32" si="17">SQRT(VAR(E31:G31))</f>
        <v>700</v>
      </c>
      <c r="J31" s="9">
        <f t="shared" ref="J31:J32" si="18">I31/H31*100</f>
        <v>14.285714285714285</v>
      </c>
      <c r="K31" s="8">
        <f t="shared" ref="K31:K32" si="19">ROUND(H31*D31,2)</f>
        <v>24500</v>
      </c>
    </row>
    <row r="32" spans="1:11" x14ac:dyDescent="0.25">
      <c r="A32" s="19">
        <v>26</v>
      </c>
      <c r="B32" s="6" t="s">
        <v>36</v>
      </c>
      <c r="C32" s="19" t="s">
        <v>11</v>
      </c>
      <c r="D32" s="19">
        <v>2</v>
      </c>
      <c r="E32" s="7">
        <v>4800</v>
      </c>
      <c r="F32" s="7">
        <v>5600</v>
      </c>
      <c r="G32" s="7">
        <v>6300</v>
      </c>
      <c r="H32" s="8">
        <f t="shared" si="16"/>
        <v>5566.67</v>
      </c>
      <c r="I32" s="9">
        <f t="shared" si="17"/>
        <v>750.55534994651509</v>
      </c>
      <c r="J32" s="9">
        <f t="shared" si="18"/>
        <v>13.483022164894184</v>
      </c>
      <c r="K32" s="8">
        <f t="shared" si="19"/>
        <v>11133.34</v>
      </c>
    </row>
    <row r="33" spans="1:11" x14ac:dyDescent="0.25">
      <c r="A33" s="11">
        <v>27</v>
      </c>
      <c r="B33" s="6" t="s">
        <v>37</v>
      </c>
      <c r="C33" s="14" t="s">
        <v>11</v>
      </c>
      <c r="D33" s="11">
        <v>1</v>
      </c>
      <c r="E33" s="7">
        <v>4100</v>
      </c>
      <c r="F33" s="7">
        <v>5600</v>
      </c>
      <c r="G33" s="7">
        <v>5400</v>
      </c>
      <c r="H33" s="8">
        <f t="shared" si="8"/>
        <v>5033.33</v>
      </c>
      <c r="I33" s="9">
        <f t="shared" si="9"/>
        <v>814.45278152470928</v>
      </c>
      <c r="J33" s="9">
        <f t="shared" si="10"/>
        <v>16.181191805915951</v>
      </c>
      <c r="K33" s="8">
        <f t="shared" si="11"/>
        <v>5033.33</v>
      </c>
    </row>
    <row r="34" spans="1:11" x14ac:dyDescent="0.25">
      <c r="K34" s="10">
        <f>SUM(K7:K33)</f>
        <v>190866.65999999997</v>
      </c>
    </row>
    <row r="35" spans="1:11" x14ac:dyDescent="0.25">
      <c r="B35" s="13"/>
    </row>
    <row r="36" spans="1:11" x14ac:dyDescent="0.25">
      <c r="B36" s="20"/>
      <c r="C36" s="20"/>
    </row>
    <row r="37" spans="1:11" x14ac:dyDescent="0.25">
      <c r="B37" s="13"/>
    </row>
  </sheetData>
  <mergeCells count="11">
    <mergeCell ref="A5:A6"/>
    <mergeCell ref="B5:B6"/>
    <mergeCell ref="C5:C6"/>
    <mergeCell ref="D5:D6"/>
    <mergeCell ref="H5:J5"/>
    <mergeCell ref="E5:G5"/>
    <mergeCell ref="B36:C36"/>
    <mergeCell ref="H1:K1"/>
    <mergeCell ref="H2:K2"/>
    <mergeCell ref="F3:H3"/>
    <mergeCell ref="I3:K3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2026-05-26T12:05:04Z</dcterms:modified>
</cp:coreProperties>
</file>