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45" yWindow="135" windowWidth="10245" windowHeight="10290"/>
  </bookViews>
  <sheets>
    <sheet name="Расчёт НМЦК" sheetId="4" r:id="rId1"/>
  </sheets>
  <definedNames>
    <definedName name="_xlnm._FilterDatabase" localSheetId="0" hidden="1">'Расчёт НМЦК'!$B$9:$N$12</definedName>
    <definedName name="_xlnm.Print_Area" localSheetId="0">'Расчёт НМЦК'!$A$1:$N$12</definedName>
  </definedNames>
  <calcPr calcId="145621"/>
</workbook>
</file>

<file path=xl/calcChain.xml><?xml version="1.0" encoding="utf-8"?>
<calcChain xmlns="http://schemas.openxmlformats.org/spreadsheetml/2006/main">
  <c r="H11" i="4" l="1"/>
  <c r="I11" i="4" s="1"/>
  <c r="J11" i="4" s="1"/>
  <c r="K11" i="4"/>
  <c r="L11" i="4" s="1"/>
  <c r="M11" i="4" s="1"/>
  <c r="N11" i="4" s="1"/>
  <c r="N12" i="4" l="1"/>
</calcChain>
</file>

<file path=xl/sharedStrings.xml><?xml version="1.0" encoding="utf-8"?>
<sst xmlns="http://schemas.openxmlformats.org/spreadsheetml/2006/main" count="22" uniqueCount="22">
  <si>
    <t>В результате проведенного расчета Н(М)ЦК, ЦКЕП контракта составила, руб.:</t>
  </si>
  <si>
    <t>шт.</t>
  </si>
  <si>
    <t>НМЦК с учетом округления цены за единицу (руб.)**</t>
  </si>
  <si>
    <t>Цена за единицу изм. с округлением (вниз) до сотых долей после запятой (руб.)</t>
  </si>
  <si>
    <t>Цена за единицу изм. (руб.)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</si>
  <si>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</si>
  <si>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</si>
  <si>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</si>
  <si>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</si>
  <si>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</si>
  <si>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</si>
  <si>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</si>
  <si>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Кол-во</t>
  </si>
  <si>
    <t>Ед. изм</t>
  </si>
  <si>
    <t>Наименование предмета контракта</t>
  </si>
  <si>
    <t>№</t>
  </si>
  <si>
    <t>Обоснование начальной (максимальной) цены контракта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</si>
  <si>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(«Воронеж»), РУСБ.10015-01 (ФСТЭК), способ передачи электронный, для рабочей станции, на срок действия исключительного права, с включенными обновлениями Тип 1 на 12 мес. (OS2001X8618DIG000WS01-SO12).</t>
  </si>
  <si>
    <t>Поставщик № 1 В/040977 от 14.08.2026</t>
  </si>
  <si>
    <t>Поставщик №2 040980 от 14.08.2026</t>
  </si>
  <si>
    <t>Поставщик № 3 040982 от 14.08.2026</t>
  </si>
  <si>
    <t>При расчета начально (максимальной) цены контракта применяется метод сопоставимых рыночных цен в соответствии с частями 2-6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</si>
</sst>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wrapText="1"/>
    </xf>
    <xf numFmtId="4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3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1" fontId="9" fillId="0" borderId="6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1" fillId="0" borderId="4" xfId="0" applyFont="1" applyBorder="1" applyAlignment="1"/>
    <xf numFmtId="0" fontId="1" fillId="0" borderId="3" xfId="0" applyFont="1" applyBorder="1" applyAlignment="1"/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right" vertical="center"/>
    </xf>
    <xf numFmtId="0" fontId="10" fillId="2" borderId="0" xfId="0" applyFont="1" applyFill="1"/>
    <xf numFmtId="0" fontId="10" fillId="2" borderId="0" xfId="0" applyFont="1" applyFill="1" applyAlignment="1">
      <alignment horizontal="right"/>
    </xf>
    <xf numFmtId="0" fontId="11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287D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9</xdr:row>
      <xdr:rowOff>952500</xdr:rowOff>
    </xdr:from>
    <xdr:to>
      <xdr:col>8</xdr:col>
      <xdr:colOff>0</xdr:colOff>
      <xdr:row>9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9</xdr:row>
      <xdr:rowOff>1238250</xdr:rowOff>
    </xdr:from>
    <xdr:to>
      <xdr:col>8</xdr:col>
      <xdr:colOff>457200</xdr:colOff>
      <xdr:row>9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9</xdr:row>
      <xdr:rowOff>952500</xdr:rowOff>
    </xdr:from>
    <xdr:to>
      <xdr:col>8</xdr:col>
      <xdr:colOff>0</xdr:colOff>
      <xdr:row>9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9</xdr:row>
      <xdr:rowOff>1238250</xdr:rowOff>
    </xdr:from>
    <xdr:to>
      <xdr:col>8</xdr:col>
      <xdr:colOff>457200</xdr:colOff>
      <xdr:row>9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9</xdr:row>
      <xdr:rowOff>952500</xdr:rowOff>
    </xdr:from>
    <xdr:to>
      <xdr:col>10</xdr:col>
      <xdr:colOff>0</xdr:colOff>
      <xdr:row>9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9</xdr:row>
      <xdr:rowOff>923925</xdr:rowOff>
    </xdr:from>
    <xdr:to>
      <xdr:col>8</xdr:col>
      <xdr:colOff>1019175</xdr:colOff>
      <xdr:row>9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9</xdr:row>
      <xdr:rowOff>1600200</xdr:rowOff>
    </xdr:from>
    <xdr:to>
      <xdr:col>10</xdr:col>
      <xdr:colOff>1504950</xdr:colOff>
      <xdr:row>9</xdr:row>
      <xdr:rowOff>1962150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50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9</xdr:row>
      <xdr:rowOff>1238250</xdr:rowOff>
    </xdr:from>
    <xdr:to>
      <xdr:col>10</xdr:col>
      <xdr:colOff>457200</xdr:colOff>
      <xdr:row>9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1"/>
  <sheetViews>
    <sheetView tabSelected="1" view="pageBreakPreview" zoomScale="85" zoomScaleNormal="85" zoomScaleSheetLayoutView="85" workbookViewId="0">
      <selection activeCell="S10" sqref="S10"/>
    </sheetView>
  </sheetViews>
  <sheetFormatPr defaultColWidth="9.140625" defaultRowHeight="12.75" x14ac:dyDescent="0.2"/>
  <cols>
    <col min="1" max="1" width="3.140625" style="1" customWidth="1"/>
    <col min="2" max="2" width="56" style="1" bestFit="1" customWidth="1"/>
    <col min="3" max="3" width="5.85546875" style="1" customWidth="1"/>
    <col min="4" max="4" width="6.85546875" style="1" customWidth="1"/>
    <col min="5" max="5" width="15" style="1" customWidth="1"/>
    <col min="6" max="6" width="14.7109375" style="1" customWidth="1"/>
    <col min="7" max="7" width="14.5703125" style="11" customWidth="1"/>
    <col min="8" max="8" width="15.5703125" style="1" customWidth="1"/>
    <col min="9" max="9" width="15.42578125" style="1" customWidth="1"/>
    <col min="10" max="10" width="14.28515625" style="1" customWidth="1"/>
    <col min="11" max="11" width="28" style="1" customWidth="1"/>
    <col min="12" max="12" width="12" style="1" customWidth="1"/>
    <col min="13" max="13" width="10.42578125" style="1" customWidth="1"/>
    <col min="14" max="14" width="15.85546875" style="1" customWidth="1"/>
    <col min="15" max="16384" width="9.140625" style="1"/>
  </cols>
  <sheetData>
    <row r="1" spans="1:28" ht="16.5" x14ac:dyDescent="0.25">
      <c r="A1" s="32"/>
      <c r="B1" s="32"/>
      <c r="C1" s="32"/>
      <c r="D1" s="32"/>
      <c r="E1" s="32"/>
      <c r="F1" s="32"/>
      <c r="G1" s="32"/>
      <c r="H1" s="33"/>
      <c r="I1" s="33"/>
      <c r="J1" s="33"/>
      <c r="K1" s="33"/>
      <c r="L1" s="33"/>
      <c r="M1" s="33"/>
      <c r="N1" s="33"/>
    </row>
    <row r="2" spans="1:28" ht="16.5" x14ac:dyDescent="0.2">
      <c r="A2" s="34" t="s">
        <v>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28" ht="16.5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28" x14ac:dyDescent="0.2">
      <c r="A4" s="36" t="s">
        <v>21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28" x14ac:dyDescent="0.2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28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28" x14ac:dyDescent="0.2">
      <c r="A7" s="36"/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28" x14ac:dyDescent="0.2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</row>
    <row r="9" spans="1:28" ht="39" customHeight="1" x14ac:dyDescent="0.2">
      <c r="A9" s="27" t="s">
        <v>15</v>
      </c>
      <c r="B9" s="28" t="s">
        <v>14</v>
      </c>
      <c r="C9" s="28" t="s">
        <v>13</v>
      </c>
      <c r="D9" s="28" t="s">
        <v>12</v>
      </c>
      <c r="E9" s="25" t="s">
        <v>11</v>
      </c>
      <c r="F9" s="25"/>
      <c r="G9" s="25"/>
      <c r="H9" s="26" t="s">
        <v>10</v>
      </c>
      <c r="I9" s="26"/>
      <c r="J9" s="26"/>
      <c r="K9" s="22" t="s">
        <v>9</v>
      </c>
      <c r="L9" s="23"/>
      <c r="M9" s="23"/>
      <c r="N9" s="24"/>
    </row>
    <row r="10" spans="1:28" ht="159" customHeight="1" x14ac:dyDescent="0.2">
      <c r="A10" s="27"/>
      <c r="B10" s="28"/>
      <c r="C10" s="28"/>
      <c r="D10" s="28"/>
      <c r="E10" s="10" t="s">
        <v>18</v>
      </c>
      <c r="F10" s="10" t="s">
        <v>19</v>
      </c>
      <c r="G10" s="10" t="s">
        <v>20</v>
      </c>
      <c r="H10" s="5" t="s">
        <v>8</v>
      </c>
      <c r="I10" s="5" t="s">
        <v>7</v>
      </c>
      <c r="J10" s="4" t="s">
        <v>6</v>
      </c>
      <c r="K10" s="3" t="s">
        <v>5</v>
      </c>
      <c r="L10" s="2" t="s">
        <v>4</v>
      </c>
      <c r="M10" s="2" t="s">
        <v>3</v>
      </c>
      <c r="N10" s="2" t="s">
        <v>2</v>
      </c>
    </row>
    <row r="11" spans="1:28" ht="89.25" x14ac:dyDescent="0.2">
      <c r="A11" s="17"/>
      <c r="B11" s="18" t="s">
        <v>17</v>
      </c>
      <c r="C11" s="8" t="s">
        <v>1</v>
      </c>
      <c r="D11" s="19">
        <v>1</v>
      </c>
      <c r="E11" s="16">
        <v>21900</v>
      </c>
      <c r="F11" s="16">
        <v>21900</v>
      </c>
      <c r="G11" s="16">
        <v>21900</v>
      </c>
      <c r="H11" s="13">
        <f t="shared" ref="H11" si="0">AVERAGE(E11:G11)</f>
        <v>21900</v>
      </c>
      <c r="I11" s="14">
        <f t="shared" ref="I11" si="1">SQRT(((SUM((POWER(E11-H11,2)),(POWER(F11-H11,2)),(POWER(G11-H11,2)))/(COLUMNS(E11:G11)-1))))</f>
        <v>0</v>
      </c>
      <c r="J11" s="14">
        <f t="shared" ref="J11" si="2">I11/H11*100</f>
        <v>0</v>
      </c>
      <c r="K11" s="15">
        <f t="shared" ref="K11" si="3">((D11/3)*(SUM(E11:G11)))</f>
        <v>21900</v>
      </c>
      <c r="L11" s="15">
        <f t="shared" ref="L11" si="4">K11/D11</f>
        <v>21900</v>
      </c>
      <c r="M11" s="15">
        <f t="shared" ref="M11" si="5">ROUND(L11,2)</f>
        <v>21900</v>
      </c>
      <c r="N11" s="15">
        <f t="shared" ref="N11" si="6">M11*D11</f>
        <v>21900</v>
      </c>
    </row>
    <row r="12" spans="1:28" s="9" customFormat="1" ht="15.75" customHeight="1" x14ac:dyDescent="0.2">
      <c r="A12" s="31" t="s">
        <v>0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20">
        <f>SUM(N11:N11)</f>
        <v>21900</v>
      </c>
    </row>
    <row r="13" spans="1:28" x14ac:dyDescent="0.2">
      <c r="B13" s="9"/>
      <c r="C13" s="9"/>
      <c r="D13" s="9"/>
      <c r="E13" s="9"/>
      <c r="F13" s="9"/>
      <c r="N13" s="7"/>
    </row>
    <row r="14" spans="1:28" x14ac:dyDescent="0.2">
      <c r="B14" s="9"/>
      <c r="C14" s="30"/>
      <c r="D14" s="30"/>
      <c r="E14" s="30"/>
      <c r="F14" s="9"/>
      <c r="N14" s="7"/>
    </row>
    <row r="15" spans="1:28" x14ac:dyDescent="0.2">
      <c r="B15" s="9"/>
      <c r="C15" s="30"/>
      <c r="D15" s="30"/>
      <c r="E15" s="30"/>
      <c r="F15" s="9"/>
      <c r="G15" s="12"/>
      <c r="H15" s="7"/>
    </row>
    <row r="16" spans="1:28" ht="15" customHeight="1" x14ac:dyDescent="0.2">
      <c r="B16" s="9"/>
      <c r="C16" s="29"/>
      <c r="D16" s="29"/>
      <c r="E16" s="29"/>
      <c r="F16" s="9"/>
    </row>
    <row r="17" spans="2:6" x14ac:dyDescent="0.2">
      <c r="B17" s="9"/>
      <c r="C17" s="30"/>
      <c r="D17" s="30"/>
      <c r="E17" s="30"/>
      <c r="F17" s="9"/>
    </row>
    <row r="18" spans="2:6" x14ac:dyDescent="0.2">
      <c r="B18" s="9"/>
      <c r="C18" s="9"/>
      <c r="D18" s="9"/>
      <c r="E18" s="9"/>
      <c r="F18" s="9"/>
    </row>
    <row r="19" spans="2:6" x14ac:dyDescent="0.2">
      <c r="B19" s="9"/>
      <c r="C19" s="9"/>
      <c r="D19" s="9"/>
      <c r="E19" s="9"/>
      <c r="F19" s="9"/>
    </row>
    <row r="20" spans="2:6" x14ac:dyDescent="0.2">
      <c r="B20" s="9"/>
      <c r="C20" s="9"/>
      <c r="D20" s="9"/>
      <c r="E20" s="9"/>
      <c r="F20" s="9"/>
    </row>
    <row r="21" spans="2:6" x14ac:dyDescent="0.2">
      <c r="B21" s="9"/>
      <c r="C21" s="9"/>
      <c r="D21" s="9"/>
      <c r="E21" s="9"/>
      <c r="F21" s="9"/>
    </row>
  </sheetData>
  <sortState ref="B5:N95">
    <sortCondition ref="K5:K95"/>
  </sortState>
  <mergeCells count="16">
    <mergeCell ref="H1:N1"/>
    <mergeCell ref="A2:N2"/>
    <mergeCell ref="A4:N7"/>
    <mergeCell ref="C16:E16"/>
    <mergeCell ref="C17:E17"/>
    <mergeCell ref="D9:D10"/>
    <mergeCell ref="A12:M12"/>
    <mergeCell ref="C14:E14"/>
    <mergeCell ref="C15:E15"/>
    <mergeCell ref="A8:N8"/>
    <mergeCell ref="K9:N9"/>
    <mergeCell ref="E9:G9"/>
    <mergeCell ref="H9:J9"/>
    <mergeCell ref="A9:A10"/>
    <mergeCell ref="B9:B10"/>
    <mergeCell ref="C9:C10"/>
  </mergeCells>
  <pageMargins left="0.70866141732283472" right="0.70866141732283472" top="0.74803149606299213" bottom="0.74803149606299213" header="0.31496062992125984" footer="0.31496062992125984"/>
  <pageSetup paperSize="9"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 НМЦК</vt:lpstr>
      <vt:lpstr>'Расчёт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Торсуков Алексей Яковлевич</cp:lastModifiedBy>
  <cp:lastPrinted>2020-03-19T05:01:32Z</cp:lastPrinted>
  <dcterms:created xsi:type="dcterms:W3CDTF">2017-04-24T23:08:05Z</dcterms:created>
  <dcterms:modified xsi:type="dcterms:W3CDTF">2026-08-25T00:44:50Z</dcterms:modified>
</cp:coreProperties>
</file>