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20" tabRatio="591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F30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2" i="2"/>
  <c r="C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16" i="1" l="1"/>
  <c r="H13" i="1" l="1"/>
  <c r="K13" i="1" l="1"/>
  <c r="I13" i="1"/>
  <c r="J13" i="1" s="1"/>
  <c r="K16" i="1" l="1"/>
  <c r="E2" i="2"/>
  <c r="E30" i="2" s="1"/>
</calcChain>
</file>

<file path=xl/sharedStrings.xml><?xml version="1.0" encoding="utf-8"?>
<sst xmlns="http://schemas.openxmlformats.org/spreadsheetml/2006/main" count="38" uniqueCount="38">
  <si>
    <t>Ед. изм.</t>
  </si>
  <si>
    <t>Кол-во</t>
  </si>
  <si>
    <t>Среднее квадратичное отклонение</t>
  </si>
  <si>
    <t>ВСЕГО</t>
  </si>
  <si>
    <t>Предмет контракта</t>
  </si>
  <si>
    <t>Основные характеристики объекта закупки</t>
  </si>
  <si>
    <t>Используемый метод определения НМЦК с обоснованием</t>
  </si>
  <si>
    <t>ОБОСНОВАНИЕ НАЧАЛЬНОЙ (МАКСИМАЛЬНОЙ) ЦЕНЫ КОНТРАКТА</t>
  </si>
  <si>
    <t>Контрактный управляющий:</t>
  </si>
  <si>
    <t>Наименование товара (работы, услуги)</t>
  </si>
  <si>
    <t>Дата подготовки обоснования НМЦК:</t>
  </si>
  <si>
    <t>№
п/п</t>
  </si>
  <si>
    <t>Источники информации о цене (руб./ед.изм.)</t>
  </si>
  <si>
    <t>Однородность совокупности значений выявленных цен, используемых в расчете НМЦК**</t>
  </si>
  <si>
    <r>
      <t xml:space="preserve">Средняя арифметическая за единицу </t>
    </r>
    <r>
      <rPr>
        <sz val="10"/>
        <color theme="1"/>
        <rFont val="Calibri"/>
        <family val="2"/>
        <charset val="204"/>
      </rPr>
      <t>&lt;</t>
    </r>
    <r>
      <rPr>
        <i/>
        <sz val="10"/>
        <color theme="1"/>
        <rFont val="Calibri"/>
        <family val="2"/>
        <charset val="204"/>
      </rPr>
      <t>ц</t>
    </r>
    <r>
      <rPr>
        <sz val="10"/>
        <color theme="1"/>
        <rFont val="Calibri"/>
        <family val="2"/>
        <charset val="204"/>
      </rPr>
      <t>˃</t>
    </r>
  </si>
  <si>
    <t>Способ определения поставщика (подрядчика, исполнителя)</t>
  </si>
  <si>
    <t>Коэффициент вариации цен V (%)*</t>
  </si>
  <si>
    <t>НМЦК, определенная методом сопоставимых рыночных цен (анализа рынка) (руб.)</t>
  </si>
  <si>
    <t>*коэффициент вариации менее 33 %, совокупность цен принимается однородной</t>
  </si>
  <si>
    <t>Штука</t>
  </si>
  <si>
    <t>Закупка у единственного поставщика (подрядчика, исполнителя) в соответсвии с п.4 ч.1 ст.93 Федерального закона от 05.04.2013 № 44-ФЗ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</si>
  <si>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 июня 2017 г. № 24-01-10/37713</t>
  </si>
  <si>
    <t>Главный специалист-эксперт ОАиФО</t>
  </si>
  <si>
    <t>___________________________  /В.В. Сапчук/</t>
  </si>
  <si>
    <t>2</t>
  </si>
  <si>
    <t>Расчет начальной (максимальной) цены контракта произведен в соответствии с Приказом Минэкономразвития России от 02.10.2013 г. №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поставщиком)".
При расчете начальной (максимальной) цены контракта использовался метод сопоставимых рыночных цен (анализа рынка), так как в соответствии с ч.6 ст.22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данный метод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исполнителем).</t>
  </si>
  <si>
    <t>Количество</t>
  </si>
  <si>
    <t>Цена за единицу</t>
  </si>
  <si>
    <t>Всего</t>
  </si>
  <si>
    <t>Таким образом: НМЦК=1512,00</t>
  </si>
  <si>
    <t>Поставка плакатов "Воинский учет"</t>
  </si>
  <si>
    <t>Плакаты "Воинский учет"</t>
  </si>
  <si>
    <t xml:space="preserve">13.92.21.120 </t>
  </si>
  <si>
    <t>ОКПД 2</t>
  </si>
  <si>
    <t>вх № 11292/72 от 03.06.2026</t>
  </si>
  <si>
    <t>вх № 11295/72 от 03.06.2026</t>
  </si>
  <si>
    <t>Срок поставки товара: в течение 10 (десяти) календарных дней с даты заключения контракта
Место поставки товара: 625003, г. Тюмень, ул. Республики, д. 12
Описание объекта закупки: в соответствии с проектом государственного контракта по форме ЕАТ</t>
  </si>
  <si>
    <t>вх № 11293/72 от 03.06.2026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</si>
</sst>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</font>
    <font>
      <i/>
      <sz val="10"/>
      <color theme="1"/>
      <name val="Calibri"/>
      <family val="2"/>
      <charset val="204"/>
    </font>
    <font>
      <i/>
      <sz val="10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/>
    <xf numFmtId="0" fontId="7" fillId="2" borderId="0" applyNumberFormat="0" applyBorder="0" applyAlignment="0" applyProtection="0"/>
  </cellStyleXfs>
  <cellXfs count="51">
    <xf numFmtId="0" fontId="0" fillId="0" borderId="0" xfId="0"/>
    <xf numFmtId="0" fontId="1" fillId="0" borderId="0" xfId="0" applyFont="1" applyFill="1" applyAlignment="1">
      <alignment horizontal="center" vertical="top" wrapText="1"/>
    </xf>
    <xf numFmtId="2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14" fontId="2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49" fontId="1" fillId="0" borderId="0" xfId="0" applyNumberFormat="1" applyFont="1" applyFill="1" applyAlignment="1">
      <alignment vertical="top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14" fontId="2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left" vertical="top" wrapText="1"/>
    </xf>
    <xf numFmtId="2" fontId="6" fillId="0" borderId="0" xfId="0" applyNumberFormat="1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2" fontId="1" fillId="0" borderId="0" xfId="0" applyNumberFormat="1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2" borderId="0" xfId="2"/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 wrapText="1"/>
    </xf>
    <xf numFmtId="14" fontId="2" fillId="0" borderId="0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</cellXfs>
  <cellStyles count="3">
    <cellStyle name="Обычный" xfId="0" builtinId="0"/>
    <cellStyle name="Обычный 14" xfId="1"/>
    <cellStyle name="Хороший" xfId="2" builtinId="26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914400</xdr:colOff>
      <xdr:row>11</xdr:row>
      <xdr:rowOff>428625</xdr:rowOff>
    </xdr:from>
    <xdr:ext cx="1152525" cy="3905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6229350" y="4810125"/>
              <a:ext cx="1152525" cy="3905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ru-RU" sz="900" i="1">
                      <a:latin typeface="Cambria Math"/>
                      <a:ea typeface="Cambria Math"/>
                      <a:cs typeface="Times New Roman" pitchFamily="18" charset="0"/>
                    </a:rPr>
                    <m:t>𝜎</m:t>
                  </m:r>
                  <m:r>
                    <a:rPr lang="en-US" sz="900" b="0" i="1">
                      <a:latin typeface="Cambria Math"/>
                      <a:ea typeface="Cambria Math"/>
                      <a:cs typeface="Times New Roman" pitchFamily="18" charset="0"/>
                    </a:rPr>
                    <m:t>=</m:t>
                  </m:r>
                  <m:rad>
                    <m:radPr>
                      <m:degHide m:val="on"/>
                      <m:ctrlPr>
                        <a:rPr lang="en-US" sz="900" b="0" i="1">
                          <a:latin typeface="Cambria Math" panose="02040503050406030204" pitchFamily="18" charset="0"/>
                          <a:ea typeface="Cambria Math"/>
                          <a:cs typeface="Times New Roman" pitchFamily="18" charset="0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en-US" sz="900" b="0" i="1">
                              <a:latin typeface="Cambria Math" panose="02040503050406030204" pitchFamily="18" charset="0"/>
                              <a:ea typeface="Cambria Math"/>
                              <a:cs typeface="Times New Roman" pitchFamily="18" charset="0"/>
                            </a:rPr>
                          </m:ctrlPr>
                        </m:fPr>
                        <m:num>
                          <m:nary>
                            <m:naryPr>
                              <m:chr m:val="∑"/>
                              <m:limLoc m:val="subSup"/>
                              <m:ctrlPr>
                                <a:rPr lang="en-US" sz="900" b="0" i="1">
                                  <a:latin typeface="Cambria Math" panose="02040503050406030204" pitchFamily="18" charset="0"/>
                                  <a:ea typeface="Cambria Math"/>
                                  <a:cs typeface="Times New Roman" pitchFamily="18" charset="0"/>
                                </a:rPr>
                              </m:ctrlPr>
                            </m:naryPr>
                            <m:sub>
                              <m:r>
                                <m:rPr>
                                  <m:brk m:alnAt="25"/>
                                </m:rPr>
                                <a:rPr lang="en-US" sz="900" b="0" i="1">
                                  <a:latin typeface="Cambria Math"/>
                                  <a:ea typeface="Cambria Math"/>
                                  <a:cs typeface="Times New Roman" pitchFamily="18" charset="0"/>
                                </a:rPr>
                                <m:t>𝑖</m:t>
                              </m:r>
                              <m:r>
                                <a:rPr lang="en-US" sz="900" b="0" i="1">
                                  <a:latin typeface="Cambria Math"/>
                                  <a:ea typeface="Cambria Math"/>
                                  <a:cs typeface="Times New Roman" pitchFamily="18" charset="0"/>
                                </a:rPr>
                                <m:t>=1</m:t>
                              </m:r>
                            </m:sub>
                            <m:sup>
                              <m:r>
                                <a:rPr lang="en-US" sz="900" b="0" i="1">
                                  <a:latin typeface="Cambria Math"/>
                                  <a:ea typeface="Cambria Math"/>
                                  <a:cs typeface="Times New Roman" pitchFamily="18" charset="0"/>
                                </a:rPr>
                                <m:t>𝑛</m:t>
                              </m:r>
                            </m:sup>
                            <m:e>
                              <m:sSup>
                                <m:sSupPr>
                                  <m:ctrlPr>
                                    <a:rPr lang="en-US" sz="900" b="0" i="1">
                                      <a:latin typeface="Cambria Math" panose="02040503050406030204" pitchFamily="18" charset="0"/>
                                      <a:ea typeface="Cambria Math"/>
                                      <a:cs typeface="Times New Roman" pitchFamily="18" charset="0"/>
                                    </a:rPr>
                                  </m:ctrlPr>
                                </m:sSupPr>
                                <m:e>
                                  <m:r>
                                    <a:rPr lang="ru-RU" sz="900" b="0" i="1">
                                      <a:latin typeface="Cambria Math"/>
                                      <a:ea typeface="Cambria Math"/>
                                      <a:cs typeface="Times New Roman" pitchFamily="18" charset="0"/>
                                    </a:rPr>
                                    <m:t>(</m:t>
                                  </m:r>
                                  <m:sSub>
                                    <m:sSubPr>
                                      <m:ctrlPr>
                                        <a:rPr lang="ru-RU" sz="900" b="0" i="1">
                                          <a:latin typeface="Cambria Math" panose="02040503050406030204" pitchFamily="18" charset="0"/>
                                          <a:ea typeface="Cambria Math"/>
                                          <a:cs typeface="Times New Roman" pitchFamily="18" charset="0"/>
                                        </a:rPr>
                                      </m:ctrlPr>
                                    </m:sSubPr>
                                    <m:e>
                                      <m:r>
                                        <m:rPr>
                                          <m:nor/>
                                        </m:rPr>
                                        <a:rPr lang="ru-RU" sz="900" b="0" i="1">
                                          <a:latin typeface="Times New Roman" pitchFamily="18" charset="0"/>
                                          <a:ea typeface="Cambria Math"/>
                                          <a:cs typeface="Times New Roman" pitchFamily="18" charset="0"/>
                                        </a:rPr>
                                        <m:t>ц</m:t>
                                      </m:r>
                                    </m:e>
                                    <m:sub>
                                      <m:r>
                                        <m:rPr>
                                          <m:nor/>
                                        </m:rPr>
                                        <a:rPr lang="en-US" sz="900" b="0" i="1">
                                          <a:latin typeface="Times New Roman" pitchFamily="18" charset="0"/>
                                          <a:ea typeface="Cambria Math"/>
                                          <a:cs typeface="Times New Roman" pitchFamily="18" charset="0"/>
                                        </a:rPr>
                                        <m:t>i</m:t>
                                      </m:r>
                                    </m:sub>
                                  </m:sSub>
                                  <m:r>
                                    <a:rPr lang="ru-RU" sz="900" b="0" i="1">
                                      <a:latin typeface="Cambria Math"/>
                                      <a:ea typeface="Cambria Math"/>
                                      <a:cs typeface="Times New Roman" pitchFamily="18" charset="0"/>
                                    </a:rPr>
                                    <m:t>−&lt;</m:t>
                                  </m:r>
                                  <m:r>
                                    <m:rPr>
                                      <m:nor/>
                                    </m:rPr>
                                    <a:rPr lang="ru-RU" sz="900" b="0" i="1">
                                      <a:latin typeface="Times New Roman" pitchFamily="18" charset="0"/>
                                      <a:ea typeface="Cambria Math"/>
                                      <a:cs typeface="Times New Roman" pitchFamily="18" charset="0"/>
                                    </a:rPr>
                                    <m:t>ц</m:t>
                                  </m:r>
                                  <m:r>
                                    <a:rPr lang="ru-RU" sz="900" b="0" i="1">
                                      <a:latin typeface="Cambria Math"/>
                                      <a:ea typeface="Cambria Math"/>
                                      <a:cs typeface="Times New Roman" pitchFamily="18" charset="0"/>
                                    </a:rPr>
                                    <m:t>&gt;)</m:t>
                                  </m:r>
                                </m:e>
                                <m:sup>
                                  <m:r>
                                    <a:rPr lang="ru-RU" sz="900" b="0" i="1">
                                      <a:latin typeface="Cambria Math"/>
                                      <a:ea typeface="Cambria Math"/>
                                      <a:cs typeface="Times New Roman" pitchFamily="18" charset="0"/>
                                    </a:rPr>
                                    <m:t>2</m:t>
                                  </m:r>
                                </m:sup>
                              </m:sSup>
                            </m:e>
                          </m:nary>
                        </m:num>
                        <m:den>
                          <m:r>
                            <m:rPr>
                              <m:nor/>
                            </m:rPr>
                            <a:rPr lang="ru-RU" sz="900" b="0" i="1">
                              <a:latin typeface="Times New Roman" pitchFamily="18" charset="0"/>
                              <a:ea typeface="Cambria Math"/>
                              <a:cs typeface="Times New Roman" pitchFamily="18" charset="0"/>
                            </a:rPr>
                            <m:t>п</m:t>
                          </m:r>
                          <m:r>
                            <a:rPr lang="ru-RU" sz="900" b="0" i="1">
                              <a:latin typeface="Cambria Math"/>
                              <a:ea typeface="Cambria Math"/>
                              <a:cs typeface="Times New Roman" pitchFamily="18" charset="0"/>
                            </a:rPr>
                            <m:t>−1</m:t>
                          </m:r>
                        </m:den>
                      </m:f>
                    </m:e>
                  </m:rad>
                </m:oMath>
              </a14:m>
              <a:r>
                <a:rPr lang="ru-RU" sz="1000">
                  <a:latin typeface="Times New Roman" pitchFamily="18" charset="0"/>
                  <a:cs typeface="Times New Roman" pitchFamily="18" charset="0"/>
                </a:rPr>
                <a:t> </a:t>
              </a:r>
              <a:endParaRPr lang="ru-RU" sz="1000" i="0">
                <a:latin typeface="Times New Roman" pitchFamily="18" charset="0"/>
                <a:cs typeface="Times New Roman" pitchFamily="18" charset="0"/>
              </a:endParaRPr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6229350" y="4810125"/>
              <a:ext cx="1152525" cy="3905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900" i="0">
                  <a:latin typeface="Cambria Math"/>
                  <a:ea typeface="Cambria Math"/>
                  <a:cs typeface="Times New Roman" pitchFamily="18" charset="0"/>
                </a:rPr>
                <a:t>𝜎</a:t>
              </a:r>
              <a:r>
                <a:rPr lang="en-US" sz="900" b="0" i="0">
                  <a:latin typeface="Cambria Math"/>
                  <a:ea typeface="Cambria Math"/>
                  <a:cs typeface="Times New Roman" pitchFamily="18" charset="0"/>
                </a:rPr>
                <a:t>=</a:t>
              </a:r>
              <a:r>
                <a:rPr lang="en-US" sz="900" b="0" i="0">
                  <a:latin typeface="Cambria Math" panose="02040503050406030204" pitchFamily="18" charset="0"/>
                  <a:ea typeface="Cambria Math"/>
                  <a:cs typeface="Times New Roman" pitchFamily="18" charset="0"/>
                </a:rPr>
                <a:t>√((∑2_(</a:t>
              </a:r>
              <a:r>
                <a:rPr lang="en-US" sz="900" b="0" i="0">
                  <a:latin typeface="Cambria Math"/>
                  <a:ea typeface="Cambria Math"/>
                  <a:cs typeface="Times New Roman" pitchFamily="18" charset="0"/>
                </a:rPr>
                <a:t>𝑖=1</a:t>
              </a:r>
              <a:r>
                <a:rPr lang="en-US" sz="900" b="0" i="0">
                  <a:latin typeface="Cambria Math" panose="02040503050406030204" pitchFamily="18" charset="0"/>
                  <a:ea typeface="Cambria Math"/>
                  <a:cs typeface="Times New Roman" pitchFamily="18" charset="0"/>
                </a:rPr>
                <a:t>)^</a:t>
              </a:r>
              <a:r>
                <a:rPr lang="en-US" sz="900" b="0" i="0">
                  <a:latin typeface="Cambria Math"/>
                  <a:ea typeface="Cambria Math"/>
                  <a:cs typeface="Times New Roman" pitchFamily="18" charset="0"/>
                </a:rPr>
                <a:t>𝑛</a:t>
              </a:r>
              <a:r>
                <a:rPr lang="ru-RU" sz="900" b="0" i="0">
                  <a:latin typeface="Cambria Math" panose="02040503050406030204" pitchFamily="18" charset="0"/>
                  <a:ea typeface="Cambria Math"/>
                  <a:cs typeface="Times New Roman" pitchFamily="18" charset="0"/>
                </a:rPr>
                <a:t>▒</a:t>
              </a:r>
              <a:r>
                <a:rPr lang="en-US" sz="900" b="0" i="0">
                  <a:latin typeface="Cambria Math" panose="02040503050406030204" pitchFamily="18" charset="0"/>
                  <a:ea typeface="Cambria Math"/>
                  <a:cs typeface="Times New Roman" pitchFamily="18" charset="0"/>
                </a:rPr>
                <a:t>〖</a:t>
              </a:r>
              <a:r>
                <a:rPr lang="ru-RU" sz="900" b="0" i="0">
                  <a:latin typeface="Cambria Math"/>
                  <a:ea typeface="Cambria Math"/>
                  <a:cs typeface="Times New Roman" pitchFamily="18" charset="0"/>
                </a:rPr>
                <a:t>("</a:t>
              </a:r>
              <a:r>
                <a:rPr lang="ru-RU" sz="900" b="0" i="0">
                  <a:latin typeface="Times New Roman" pitchFamily="18" charset="0"/>
                  <a:ea typeface="Cambria Math"/>
                  <a:cs typeface="Times New Roman" pitchFamily="18" charset="0"/>
                </a:rPr>
                <a:t>ц</a:t>
              </a:r>
              <a:r>
                <a:rPr lang="ru-RU" sz="900" b="0" i="0">
                  <a:latin typeface="Cambria Math" panose="02040503050406030204" pitchFamily="18" charset="0"/>
                  <a:ea typeface="Cambria Math"/>
                  <a:cs typeface="Times New Roman" pitchFamily="18" charset="0"/>
                </a:rPr>
                <a:t>" _</a:t>
              </a:r>
              <a:r>
                <a:rPr lang="en-US" sz="900" b="0" i="0">
                  <a:latin typeface="Cambria Math" panose="02040503050406030204" pitchFamily="18" charset="0"/>
                  <a:ea typeface="Cambria Math"/>
                  <a:cs typeface="Times New Roman" pitchFamily="18" charset="0"/>
                </a:rPr>
                <a:t>"</a:t>
              </a:r>
              <a:r>
                <a:rPr lang="en-US" sz="900" b="0" i="0">
                  <a:latin typeface="Times New Roman" pitchFamily="18" charset="0"/>
                  <a:ea typeface="Cambria Math"/>
                  <a:cs typeface="Times New Roman" pitchFamily="18" charset="0"/>
                </a:rPr>
                <a:t>i</a:t>
              </a:r>
              <a:r>
                <a:rPr lang="en-US" sz="900" b="0" i="0">
                  <a:latin typeface="Cambria Math" panose="02040503050406030204" pitchFamily="18" charset="0"/>
                  <a:ea typeface="Cambria Math"/>
                  <a:cs typeface="Times New Roman" pitchFamily="18" charset="0"/>
                </a:rPr>
                <a:t>" </a:t>
              </a:r>
              <a:r>
                <a:rPr lang="ru-RU" sz="900" b="0" i="0">
                  <a:latin typeface="Cambria Math"/>
                  <a:ea typeface="Cambria Math"/>
                  <a:cs typeface="Times New Roman" pitchFamily="18" charset="0"/>
                </a:rPr>
                <a:t>−&lt;"</a:t>
              </a:r>
              <a:r>
                <a:rPr lang="ru-RU" sz="900" b="0" i="0">
                  <a:latin typeface="Times New Roman" pitchFamily="18" charset="0"/>
                  <a:ea typeface="Cambria Math"/>
                  <a:cs typeface="Times New Roman" pitchFamily="18" charset="0"/>
                </a:rPr>
                <a:t>ц</a:t>
              </a:r>
              <a:r>
                <a:rPr lang="ru-RU" sz="900" b="0" i="0">
                  <a:latin typeface="Cambria Math"/>
                  <a:ea typeface="Cambria Math"/>
                  <a:cs typeface="Times New Roman" pitchFamily="18" charset="0"/>
                </a:rPr>
                <a:t>" &gt;)</a:t>
              </a:r>
              <a:r>
                <a:rPr lang="en-US" sz="900" b="0" i="0">
                  <a:latin typeface="Cambria Math" panose="02040503050406030204" pitchFamily="18" charset="0"/>
                  <a:ea typeface="Cambria Math"/>
                  <a:cs typeface="Times New Roman" pitchFamily="18" charset="0"/>
                </a:rPr>
                <a:t>〗^</a:t>
              </a:r>
              <a:r>
                <a:rPr lang="ru-RU" sz="900" b="0" i="0">
                  <a:latin typeface="Cambria Math"/>
                  <a:ea typeface="Cambria Math"/>
                  <a:cs typeface="Times New Roman" pitchFamily="18" charset="0"/>
                </a:rPr>
                <a:t>2</a:t>
              </a:r>
              <a:r>
                <a:rPr lang="ru-RU" sz="900" b="0" i="0">
                  <a:latin typeface="Cambria Math" panose="02040503050406030204" pitchFamily="18" charset="0"/>
                  <a:ea typeface="Cambria Math"/>
                  <a:cs typeface="Times New Roman" pitchFamily="18" charset="0"/>
                </a:rPr>
                <a:t> </a:t>
              </a:r>
              <a:r>
                <a:rPr lang="en-US" sz="900" b="0" i="0">
                  <a:latin typeface="Cambria Math" panose="02040503050406030204" pitchFamily="18" charset="0"/>
                  <a:ea typeface="Cambria Math"/>
                  <a:cs typeface="Times New Roman" pitchFamily="18" charset="0"/>
                </a:rPr>
                <a:t>)/(</a:t>
              </a:r>
              <a:r>
                <a:rPr lang="ru-RU" sz="900" b="0" i="0">
                  <a:latin typeface="Cambria Math" panose="02040503050406030204" pitchFamily="18" charset="0"/>
                  <a:ea typeface="Cambria Math"/>
                  <a:cs typeface="Times New Roman" pitchFamily="18" charset="0"/>
                </a:rPr>
                <a:t>"</a:t>
              </a:r>
              <a:r>
                <a:rPr lang="ru-RU" sz="900" b="0" i="0">
                  <a:latin typeface="Times New Roman" pitchFamily="18" charset="0"/>
                  <a:ea typeface="Cambria Math"/>
                  <a:cs typeface="Times New Roman" pitchFamily="18" charset="0"/>
                </a:rPr>
                <a:t>п</a:t>
              </a:r>
              <a:r>
                <a:rPr lang="ru-RU" sz="900" b="0" i="0">
                  <a:latin typeface="Cambria Math"/>
                  <a:ea typeface="Cambria Math"/>
                  <a:cs typeface="Times New Roman" pitchFamily="18" charset="0"/>
                </a:rPr>
                <a:t>" −1</a:t>
              </a:r>
              <a:r>
                <a:rPr lang="en-US" sz="900" b="0" i="0">
                  <a:latin typeface="Cambria Math" panose="02040503050406030204" pitchFamily="18" charset="0"/>
                  <a:ea typeface="Cambria Math"/>
                  <a:cs typeface="Times New Roman" pitchFamily="18" charset="0"/>
                </a:rPr>
                <a:t>))</a:t>
              </a:r>
              <a:r>
                <a:rPr lang="ru-RU" sz="1000">
                  <a:latin typeface="Times New Roman" pitchFamily="18" charset="0"/>
                  <a:cs typeface="Times New Roman" pitchFamily="18" charset="0"/>
                </a:rPr>
                <a:t> </a:t>
              </a:r>
              <a:endParaRPr lang="ru-RU" sz="1000" i="0">
                <a:latin typeface="Times New Roman" pitchFamily="18" charset="0"/>
                <a:cs typeface="Times New Roman" pitchFamily="18" charset="0"/>
              </a:endParaRPr>
            </a:p>
          </xdr:txBody>
        </xdr:sp>
      </mc:Fallback>
    </mc:AlternateContent>
    <xdr:clientData/>
  </xdr:oneCellAnchor>
  <xdr:oneCellAnchor>
    <xdr:from>
      <xdr:col>9</xdr:col>
      <xdr:colOff>104775</xdr:colOff>
      <xdr:row>11</xdr:row>
      <xdr:rowOff>476250</xdr:rowOff>
    </xdr:from>
    <xdr:ext cx="904875" cy="3524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7381875" y="4857750"/>
              <a:ext cx="904875" cy="3524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US" sz="900" b="0" i="1">
                      <a:latin typeface="Cambria Math"/>
                    </a:rPr>
                    <m:t>𝑉</m:t>
                  </m:r>
                  <m:r>
                    <a:rPr lang="en-US" sz="900" b="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9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900" b="0" i="1">
                          <a:latin typeface="Cambria Math"/>
                          <a:ea typeface="Cambria Math"/>
                        </a:rPr>
                        <m:t>𝜎</m:t>
                      </m:r>
                    </m:num>
                    <m:den>
                      <m:r>
                        <a:rPr lang="en-US" sz="900" b="0" i="1">
                          <a:latin typeface="Cambria Math"/>
                          <a:ea typeface="Cambria Math"/>
                        </a:rPr>
                        <m:t>&lt;</m:t>
                      </m:r>
                      <m:r>
                        <m:rPr>
                          <m:nor/>
                        </m:rPr>
                        <a:rPr lang="ru-RU" sz="900" b="0" i="1">
                          <a:latin typeface="Times New Roman" pitchFamily="18" charset="0"/>
                          <a:ea typeface="Cambria Math"/>
                          <a:cs typeface="Times New Roman" pitchFamily="18" charset="0"/>
                        </a:rPr>
                        <m:t>ц</m:t>
                      </m:r>
                      <m:r>
                        <a:rPr lang="ru-RU" sz="900" b="0" i="1">
                          <a:latin typeface="Cambria Math"/>
                          <a:ea typeface="Cambria Math"/>
                        </a:rPr>
                        <m:t>&gt;</m:t>
                      </m:r>
                    </m:den>
                  </m:f>
                  <m:r>
                    <a:rPr lang="en-US" sz="9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ru-RU" sz="900">
                  <a:latin typeface="Times New Roman" pitchFamily="18" charset="0"/>
                  <a:cs typeface="Times New Roman" pitchFamily="18" charset="0"/>
                </a:rPr>
                <a:t>100</a:t>
              </a: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7381875" y="4857750"/>
              <a:ext cx="904875" cy="3524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900" b="0" i="0">
                  <a:latin typeface="Cambria Math"/>
                </a:rPr>
                <a:t>𝑉=</a:t>
              </a:r>
              <a:r>
                <a:rPr lang="en-US" sz="900" b="0" i="0">
                  <a:latin typeface="Cambria Math"/>
                  <a:ea typeface="Cambria Math"/>
                </a:rPr>
                <a:t>𝜎</a:t>
              </a:r>
              <a:r>
                <a:rPr lang="en-US" sz="900" b="0" i="0">
                  <a:latin typeface="Cambria Math" panose="02040503050406030204" pitchFamily="18" charset="0"/>
                  <a:ea typeface="Cambria Math"/>
                </a:rPr>
                <a:t>/(</a:t>
              </a:r>
              <a:r>
                <a:rPr lang="en-US" sz="900" b="0" i="0">
                  <a:latin typeface="Cambria Math"/>
                  <a:ea typeface="Cambria Math"/>
                </a:rPr>
                <a:t>&lt;</a:t>
              </a:r>
              <a:r>
                <a:rPr lang="ru-RU" sz="900" b="0" i="0">
                  <a:latin typeface="Cambria Math"/>
                  <a:ea typeface="Cambria Math"/>
                </a:rPr>
                <a:t>"</a:t>
              </a:r>
              <a:r>
                <a:rPr lang="ru-RU" sz="900" b="0" i="0">
                  <a:latin typeface="Times New Roman" pitchFamily="18" charset="0"/>
                  <a:ea typeface="Cambria Math"/>
                  <a:cs typeface="Times New Roman" pitchFamily="18" charset="0"/>
                </a:rPr>
                <a:t>ц</a:t>
              </a:r>
              <a:r>
                <a:rPr lang="ru-RU" sz="900" b="0" i="0">
                  <a:latin typeface="Cambria Math"/>
                  <a:ea typeface="Cambria Math"/>
                  <a:cs typeface="Times New Roman" pitchFamily="18" charset="0"/>
                </a:rPr>
                <a:t>" </a:t>
              </a:r>
              <a:r>
                <a:rPr lang="ru-RU" sz="900" b="0" i="0">
                  <a:latin typeface="Cambria Math"/>
                  <a:ea typeface="Cambria Math"/>
                </a:rPr>
                <a:t>&gt;</a:t>
              </a:r>
              <a:r>
                <a:rPr lang="en-US" sz="900" b="0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US" sz="9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ru-RU" sz="900">
                  <a:latin typeface="Times New Roman" pitchFamily="18" charset="0"/>
                  <a:cs typeface="Times New Roman" pitchFamily="18" charset="0"/>
                </a:rPr>
                <a:t>100</a:t>
              </a:r>
            </a:p>
          </xdr:txBody>
        </xdr:sp>
      </mc:Fallback>
    </mc:AlternateContent>
    <xdr:clientData/>
  </xdr:oneCellAnchor>
  <xdr:oneCellAnchor>
    <xdr:from>
      <xdr:col>9</xdr:col>
      <xdr:colOff>962025</xdr:colOff>
      <xdr:row>11</xdr:row>
      <xdr:rowOff>428625</xdr:rowOff>
    </xdr:from>
    <xdr:ext cx="1504950" cy="3632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8239125" y="4810125"/>
              <a:ext cx="1504950" cy="363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9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ru-RU" sz="900" b="0" i="1">
                            <a:latin typeface="Cambria Math"/>
                          </a:rPr>
                          <m:t>НМЦК</m:t>
                        </m:r>
                      </m:e>
                      <m:sup>
                        <m:r>
                          <a:rPr lang="ru-RU" sz="900" b="0" i="1">
                            <a:latin typeface="Cambria Math"/>
                          </a:rPr>
                          <m:t>рын</m:t>
                        </m:r>
                      </m:sup>
                    </m:sSup>
                    <m:r>
                      <a:rPr lang="ru-RU" sz="900" b="0" i="1">
                        <a:latin typeface="Cambria Math"/>
                      </a:rPr>
                      <m:t>= </m:t>
                    </m:r>
                    <m:f>
                      <m:fPr>
                        <m:ctrlPr>
                          <a:rPr lang="ru-RU" sz="9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900" b="0" i="1">
                            <a:latin typeface="Cambria Math"/>
                          </a:rPr>
                          <m:t>𝑣</m:t>
                        </m:r>
                      </m:num>
                      <m:den>
                        <m:r>
                          <a:rPr lang="en-US" sz="900" b="0" i="1">
                            <a:latin typeface="Cambria Math"/>
                          </a:rPr>
                          <m:t>𝑛</m:t>
                        </m:r>
                      </m:den>
                    </m:f>
                    <m:r>
                      <a:rPr lang="en-US" sz="900" b="0" i="1">
                        <a:latin typeface="Cambria Math"/>
                      </a:rPr>
                      <m:t> </m:t>
                    </m:r>
                    <m:r>
                      <a:rPr lang="en-US" sz="900" b="0" i="1">
                        <a:latin typeface="Cambria Math"/>
                        <a:ea typeface="Cambria Math"/>
                      </a:rPr>
                      <m:t>×</m:t>
                    </m:r>
                    <m:nary>
                      <m:naryPr>
                        <m:chr m:val="∑"/>
                        <m:limLoc m:val="subSup"/>
                        <m:ctrlPr>
                          <a:rPr lang="en-US" sz="9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5"/>
                          </m:rPr>
                          <a:rPr lang="en-US" sz="900" b="0" i="1">
                            <a:latin typeface="Cambria Math"/>
                          </a:rPr>
                          <m:t>𝑖</m:t>
                        </m:r>
                        <m:r>
                          <a:rPr lang="en-US" sz="900" b="0" i="1">
                            <a:latin typeface="Cambria Math"/>
                          </a:rPr>
                          <m:t>=1</m:t>
                        </m:r>
                      </m:sub>
                      <m:sup>
                        <m:r>
                          <a:rPr lang="en-US" sz="900" b="0" i="1">
                            <a:latin typeface="Cambria Math"/>
                          </a:rPr>
                          <m:t>𝑛</m:t>
                        </m:r>
                      </m:sup>
                      <m:e>
                        <m:sSub>
                          <m:sSubPr>
                            <m:ctrlPr>
                              <a:rPr lang="ru-RU" sz="9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m:rPr>
                                <m:nor/>
                              </m:rPr>
                              <a:rPr lang="ru-RU" sz="900" b="0" i="1">
                                <a:solidFill>
                                  <a:schemeClr val="tx1"/>
                                </a:solidFill>
                                <a:effectLst/>
                                <a:latin typeface="Times New Roman" pitchFamily="18" charset="0"/>
                                <a:ea typeface="+mn-ea"/>
                                <a:cs typeface="Times New Roman" pitchFamily="18" charset="0"/>
                              </a:rPr>
                              <m:t>ц</m:t>
                            </m:r>
                          </m:e>
                          <m:sub>
                            <m:r>
                              <m:rPr>
                                <m:nor/>
                              </m:rPr>
                              <a:rPr lang="en-US" sz="900" b="0" i="1">
                                <a:solidFill>
                                  <a:schemeClr val="tx1"/>
                                </a:solidFill>
                                <a:effectLst/>
                                <a:latin typeface="Times New Roman" pitchFamily="18" charset="0"/>
                                <a:ea typeface="+mn-ea"/>
                                <a:cs typeface="Times New Roman" pitchFamily="18" charset="0"/>
                              </a:rPr>
                              <m:t>i</m:t>
                            </m:r>
                          </m:sub>
                        </m:sSub>
                      </m:e>
                    </m:nary>
                    <m:r>
                      <a:rPr lang="ru-RU" sz="9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ru-RU" sz="8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8239125" y="4810125"/>
              <a:ext cx="1504950" cy="363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noAutofit/>
            </a:bodyPr>
            <a:lstStyle/>
            <a:p>
              <a:pPr algn="l"/>
              <a:r>
                <a:rPr lang="ru-RU" sz="900" i="0">
                  <a:latin typeface="Cambria Math" panose="02040503050406030204" pitchFamily="18" charset="0"/>
                </a:rPr>
                <a:t>〖</a:t>
              </a:r>
              <a:r>
                <a:rPr lang="ru-RU" sz="900" b="0" i="0">
                  <a:latin typeface="Cambria Math"/>
                </a:rPr>
                <a:t>НМЦК</a:t>
              </a:r>
              <a:r>
                <a:rPr lang="ru-RU" sz="900" b="0" i="0">
                  <a:latin typeface="Cambria Math" panose="02040503050406030204" pitchFamily="18" charset="0"/>
                </a:rPr>
                <a:t>〗^</a:t>
              </a:r>
              <a:r>
                <a:rPr lang="ru-RU" sz="900" b="0" i="0">
                  <a:latin typeface="Cambria Math"/>
                </a:rPr>
                <a:t>рын= </a:t>
              </a:r>
              <a:r>
                <a:rPr lang="en-US" sz="900" b="0" i="0">
                  <a:latin typeface="Cambria Math"/>
                </a:rPr>
                <a:t> 𝑣</a:t>
              </a:r>
              <a:r>
                <a:rPr lang="ru-RU" sz="900" b="0" i="0">
                  <a:latin typeface="Cambria Math" panose="02040503050406030204" pitchFamily="18" charset="0"/>
                </a:rPr>
                <a:t>/</a:t>
              </a:r>
              <a:r>
                <a:rPr lang="en-US" sz="900" b="0" i="0">
                  <a:latin typeface="Cambria Math"/>
                </a:rPr>
                <a:t>𝑛  </a:t>
              </a:r>
              <a:r>
                <a:rPr lang="en-US" sz="900" b="0" i="0">
                  <a:latin typeface="Cambria Math"/>
                  <a:ea typeface="Cambria Math"/>
                </a:rPr>
                <a:t>×</a:t>
              </a:r>
              <a:r>
                <a:rPr lang="en-US" sz="900" b="0" i="0">
                  <a:latin typeface="Cambria Math" panose="02040503050406030204" pitchFamily="18" charset="0"/>
                </a:rPr>
                <a:t>∑2_(</a:t>
              </a:r>
              <a:r>
                <a:rPr lang="en-US" sz="900" b="0" i="0">
                  <a:latin typeface="Cambria Math"/>
                </a:rPr>
                <a:t>𝑖=1</a:t>
              </a:r>
              <a:r>
                <a:rPr lang="en-US" sz="900" b="0" i="0">
                  <a:latin typeface="Cambria Math" panose="02040503050406030204" pitchFamily="18" charset="0"/>
                </a:rPr>
                <a:t>)^</a:t>
              </a:r>
              <a:r>
                <a:rPr lang="en-US" sz="900" b="0" i="0">
                  <a:latin typeface="Cambria Math"/>
                </a:rPr>
                <a:t>𝑛</a:t>
              </a:r>
              <a:r>
                <a:rPr lang="en-US" sz="9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</a:rPr>
                <a:t>▒</a:t>
              </a:r>
              <a:r>
                <a:rPr lang="ru-RU" sz="9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</a:rPr>
                <a:t>"</a:t>
              </a:r>
              <a:r>
                <a:rPr lang="ru-RU" sz="900" b="0" i="0">
                  <a:solidFill>
                    <a:schemeClr val="tx1"/>
                  </a:solidFill>
                  <a:effectLst/>
                  <a:latin typeface="Times New Roman" pitchFamily="18" charset="0"/>
                  <a:ea typeface="+mn-ea"/>
                  <a:cs typeface="Times New Roman" pitchFamily="18" charset="0"/>
                </a:rPr>
                <a:t>ц</a:t>
              </a:r>
              <a:r>
                <a:rPr lang="ru-RU" sz="9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Times New Roman" pitchFamily="18" charset="0"/>
                </a:rPr>
                <a:t>" </a:t>
              </a:r>
              <a:r>
                <a:rPr lang="ru-RU" sz="9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9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en-US" sz="900" b="0" i="0">
                  <a:solidFill>
                    <a:schemeClr val="tx1"/>
                  </a:solidFill>
                  <a:effectLst/>
                  <a:latin typeface="Times New Roman" pitchFamily="18" charset="0"/>
                  <a:ea typeface="+mn-ea"/>
                  <a:cs typeface="Times New Roman" pitchFamily="18" charset="0"/>
                </a:rPr>
                <a:t>i</a:t>
              </a:r>
              <a:r>
                <a:rPr lang="en-US" sz="9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Times New Roman" pitchFamily="18" charset="0"/>
                </a:rPr>
                <a:t>"  </a:t>
              </a:r>
              <a:r>
                <a:rPr lang="ru-RU" sz="9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Times New Roman" pitchFamily="18" charset="0"/>
                </a:rPr>
                <a:t> </a:t>
              </a:r>
              <a:r>
                <a:rPr lang="ru-RU" sz="900" b="0" i="0">
                  <a:latin typeface="Cambria Math"/>
                </a:rPr>
                <a:t> </a:t>
              </a:r>
              <a:endParaRPr lang="ru-RU" sz="8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abSelected="1" zoomScaleNormal="100" zoomScalePageLayoutView="110" workbookViewId="0">
      <selection activeCell="P12" sqref="P12"/>
    </sheetView>
  </sheetViews>
  <sheetFormatPr defaultColWidth="9.140625" defaultRowHeight="12.75" x14ac:dyDescent="0.25"/>
  <cols>
    <col min="1" max="1" width="4.140625" style="1" customWidth="1"/>
    <col min="2" max="2" width="16.28515625" style="1" customWidth="1"/>
    <col min="3" max="3" width="14.140625" style="1" bestFit="1" customWidth="1"/>
    <col min="4" max="4" width="7.140625" style="1" customWidth="1"/>
    <col min="5" max="5" width="7.28515625" style="1" customWidth="1"/>
    <col min="6" max="6" width="19.7109375" style="1" customWidth="1"/>
    <col min="7" max="7" width="10.42578125" style="1" customWidth="1"/>
    <col min="8" max="10" width="14.7109375" style="1" customWidth="1"/>
    <col min="11" max="11" width="21.28515625" style="2" customWidth="1"/>
    <col min="12" max="12" width="9.140625" style="2" customWidth="1"/>
    <col min="13" max="13" width="11.5703125" style="2" customWidth="1"/>
    <col min="14" max="19" width="9.140625" style="2"/>
    <col min="20" max="16384" width="9.140625" style="1"/>
  </cols>
  <sheetData>
    <row r="1" spans="1:15" ht="13.5" customHeight="1" x14ac:dyDescent="0.25">
      <c r="A1" s="35" t="s">
        <v>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5" s="5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2"/>
      <c r="M2" s="2"/>
      <c r="N2" s="2"/>
      <c r="O2" s="2"/>
    </row>
    <row r="3" spans="1:15" s="5" customFormat="1" ht="18.75" customHeight="1" x14ac:dyDescent="0.25">
      <c r="A3" s="36" t="s">
        <v>4</v>
      </c>
      <c r="B3" s="36"/>
      <c r="C3" s="36"/>
      <c r="D3" s="36" t="s">
        <v>30</v>
      </c>
      <c r="E3" s="36"/>
      <c r="F3" s="36"/>
      <c r="G3" s="36"/>
      <c r="H3" s="36"/>
      <c r="I3" s="36"/>
      <c r="J3" s="36"/>
      <c r="K3" s="36"/>
      <c r="L3" s="2"/>
      <c r="M3" s="2"/>
      <c r="N3" s="2"/>
      <c r="O3" s="2"/>
    </row>
    <row r="4" spans="1:15" s="5" customFormat="1" ht="46.5" customHeight="1" x14ac:dyDescent="0.25">
      <c r="A4" s="36" t="s">
        <v>5</v>
      </c>
      <c r="B4" s="36"/>
      <c r="C4" s="36"/>
      <c r="D4" s="36" t="s">
        <v>36</v>
      </c>
      <c r="E4" s="36"/>
      <c r="F4" s="36"/>
      <c r="G4" s="36"/>
      <c r="H4" s="36"/>
      <c r="I4" s="36"/>
      <c r="J4" s="36"/>
      <c r="K4" s="36"/>
      <c r="L4" s="2"/>
      <c r="M4" s="2"/>
      <c r="N4" s="2"/>
      <c r="O4" s="2"/>
    </row>
    <row r="5" spans="1:15" s="5" customFormat="1" ht="29.25" customHeight="1" x14ac:dyDescent="0.25">
      <c r="A5" s="36" t="s">
        <v>15</v>
      </c>
      <c r="B5" s="36"/>
      <c r="C5" s="36"/>
      <c r="D5" s="36" t="s">
        <v>20</v>
      </c>
      <c r="E5" s="36"/>
      <c r="F5" s="36"/>
      <c r="G5" s="36"/>
      <c r="H5" s="36"/>
      <c r="I5" s="36"/>
      <c r="J5" s="36"/>
      <c r="K5" s="36"/>
      <c r="L5" s="2"/>
      <c r="M5" s="2"/>
      <c r="N5" s="2"/>
      <c r="O5" s="2"/>
    </row>
    <row r="6" spans="1:15" s="5" customFormat="1" ht="108" customHeight="1" x14ac:dyDescent="0.25">
      <c r="A6" s="36" t="s">
        <v>6</v>
      </c>
      <c r="B6" s="36"/>
      <c r="C6" s="36"/>
      <c r="D6" s="36" t="s">
        <v>25</v>
      </c>
      <c r="E6" s="36"/>
      <c r="F6" s="36"/>
      <c r="G6" s="36"/>
      <c r="H6" s="36"/>
      <c r="I6" s="36"/>
      <c r="J6" s="36"/>
      <c r="K6" s="36"/>
      <c r="L6" s="2"/>
      <c r="M6" s="2"/>
      <c r="N6" s="2"/>
      <c r="O6" s="2"/>
    </row>
    <row r="7" spans="1:15" s="5" customFormat="1" x14ac:dyDescent="0.25">
      <c r="A7" s="36" t="s">
        <v>10</v>
      </c>
      <c r="B7" s="36"/>
      <c r="C7" s="36"/>
      <c r="D7" s="37">
        <v>46176</v>
      </c>
      <c r="E7" s="37"/>
      <c r="F7" s="37"/>
      <c r="G7" s="37"/>
      <c r="H7" s="37"/>
      <c r="I7" s="37"/>
      <c r="J7" s="37"/>
      <c r="K7" s="37"/>
      <c r="L7" s="2"/>
      <c r="M7" s="2"/>
      <c r="N7" s="2"/>
      <c r="O7" s="2"/>
    </row>
    <row r="8" spans="1:15" s="5" customFormat="1" x14ac:dyDescent="0.25">
      <c r="A8" s="19"/>
      <c r="B8" s="19"/>
      <c r="C8" s="19"/>
      <c r="D8" s="21"/>
      <c r="E8" s="21"/>
      <c r="F8" s="21"/>
      <c r="G8" s="21"/>
      <c r="H8" s="21"/>
      <c r="I8" s="21"/>
      <c r="J8" s="21"/>
      <c r="K8" s="21"/>
      <c r="L8" s="2"/>
      <c r="M8" s="2"/>
      <c r="N8" s="2"/>
      <c r="O8" s="2"/>
    </row>
    <row r="9" spans="1:15" s="5" customFormat="1" x14ac:dyDescent="0.25">
      <c r="A9" s="22"/>
      <c r="B9" s="19"/>
      <c r="C9" s="19"/>
      <c r="D9" s="21"/>
      <c r="E9" s="21"/>
      <c r="F9" s="21"/>
      <c r="G9" s="21"/>
      <c r="H9" s="21"/>
      <c r="I9" s="21"/>
      <c r="J9" s="21"/>
      <c r="K9" s="21"/>
      <c r="L9" s="2"/>
      <c r="M9" s="2"/>
      <c r="N9" s="2"/>
      <c r="O9" s="2"/>
    </row>
    <row r="10" spans="1:15" s="5" customFormat="1" x14ac:dyDescent="0.25">
      <c r="A10" s="6"/>
      <c r="B10" s="6"/>
      <c r="C10" s="6"/>
      <c r="D10" s="7"/>
      <c r="E10" s="7"/>
      <c r="F10" s="7"/>
      <c r="G10" s="7"/>
      <c r="H10" s="7"/>
      <c r="I10" s="7"/>
      <c r="J10" s="7"/>
      <c r="K10" s="7"/>
      <c r="L10" s="2"/>
      <c r="M10" s="2"/>
      <c r="N10" s="2"/>
      <c r="O10" s="2"/>
    </row>
    <row r="11" spans="1:15" s="5" customFormat="1" ht="27.75" customHeight="1" x14ac:dyDescent="0.25">
      <c r="A11" s="44" t="s">
        <v>11</v>
      </c>
      <c r="B11" s="44" t="s">
        <v>9</v>
      </c>
      <c r="C11" s="44" t="s">
        <v>33</v>
      </c>
      <c r="D11" s="44" t="s">
        <v>0</v>
      </c>
      <c r="E11" s="44" t="s">
        <v>1</v>
      </c>
      <c r="F11" s="39" t="s">
        <v>12</v>
      </c>
      <c r="G11" s="40"/>
      <c r="H11" s="38" t="s">
        <v>13</v>
      </c>
      <c r="I11" s="38"/>
      <c r="J11" s="38"/>
      <c r="K11" s="38" t="s">
        <v>17</v>
      </c>
      <c r="L11" s="2"/>
      <c r="M11" s="2"/>
      <c r="N11" s="2"/>
      <c r="O11" s="2"/>
    </row>
    <row r="12" spans="1:15" s="5" customFormat="1" ht="63.75" customHeight="1" x14ac:dyDescent="0.25">
      <c r="A12" s="45"/>
      <c r="B12" s="45"/>
      <c r="C12" s="45"/>
      <c r="D12" s="45"/>
      <c r="E12" s="45"/>
      <c r="F12" s="41"/>
      <c r="G12" s="42"/>
      <c r="H12" s="13" t="s">
        <v>14</v>
      </c>
      <c r="I12" s="13" t="s">
        <v>2</v>
      </c>
      <c r="J12" s="13" t="s">
        <v>16</v>
      </c>
      <c r="K12" s="43"/>
      <c r="L12" s="2"/>
      <c r="M12" s="2"/>
      <c r="N12" s="2"/>
      <c r="O12" s="2"/>
    </row>
    <row r="13" spans="1:15" s="5" customFormat="1" ht="25.5" customHeight="1" x14ac:dyDescent="0.25">
      <c r="A13" s="44">
        <v>1</v>
      </c>
      <c r="B13" s="44" t="s">
        <v>31</v>
      </c>
      <c r="C13" s="44" t="s">
        <v>32</v>
      </c>
      <c r="D13" s="44" t="s">
        <v>19</v>
      </c>
      <c r="E13" s="44">
        <v>1</v>
      </c>
      <c r="F13" s="24" t="s">
        <v>34</v>
      </c>
      <c r="G13" s="23">
        <v>1512</v>
      </c>
      <c r="H13" s="47">
        <f>ROUND(AVERAGE(G13:G15),2)</f>
        <v>1536</v>
      </c>
      <c r="I13" s="46">
        <f>STDEV(G13:G15)</f>
        <v>24</v>
      </c>
      <c r="J13" s="46">
        <f>I13/H13*100</f>
        <v>1.5625</v>
      </c>
      <c r="K13" s="46">
        <f>ROUND(E13*H13,2)</f>
        <v>1536</v>
      </c>
      <c r="L13" s="2"/>
      <c r="M13" s="2"/>
      <c r="N13" s="2"/>
      <c r="O13" s="2"/>
    </row>
    <row r="14" spans="1:15" s="5" customFormat="1" ht="25.5" customHeight="1" x14ac:dyDescent="0.25">
      <c r="A14" s="44"/>
      <c r="B14" s="44"/>
      <c r="C14" s="44"/>
      <c r="D14" s="44"/>
      <c r="E14" s="44"/>
      <c r="F14" s="28" t="s">
        <v>35</v>
      </c>
      <c r="G14" s="23">
        <v>1560</v>
      </c>
      <c r="H14" s="48"/>
      <c r="I14" s="46"/>
      <c r="J14" s="46"/>
      <c r="K14" s="46"/>
      <c r="L14" s="2"/>
      <c r="M14" s="2"/>
      <c r="N14" s="2"/>
      <c r="O14" s="2"/>
    </row>
    <row r="15" spans="1:15" s="5" customFormat="1" ht="25.5" customHeight="1" x14ac:dyDescent="0.25">
      <c r="A15" s="44"/>
      <c r="B15" s="44"/>
      <c r="C15" s="44"/>
      <c r="D15" s="44"/>
      <c r="E15" s="44"/>
      <c r="F15" s="33" t="s">
        <v>37</v>
      </c>
      <c r="G15" s="32">
        <v>1536</v>
      </c>
      <c r="H15" s="48"/>
      <c r="I15" s="46"/>
      <c r="J15" s="46"/>
      <c r="K15" s="46"/>
      <c r="L15" s="2"/>
      <c r="M15" s="2"/>
      <c r="N15" s="2"/>
      <c r="O15" s="2"/>
    </row>
    <row r="16" spans="1:15" ht="25.5" customHeight="1" x14ac:dyDescent="0.25">
      <c r="A16" s="14" t="s">
        <v>24</v>
      </c>
      <c r="B16" s="18" t="s">
        <v>3</v>
      </c>
      <c r="C16" s="12"/>
      <c r="D16" s="18"/>
      <c r="E16" s="15">
        <f>SUM(E13:E15)</f>
        <v>1</v>
      </c>
      <c r="F16" s="16"/>
      <c r="G16" s="16"/>
      <c r="H16" s="16"/>
      <c r="I16" s="16"/>
      <c r="J16" s="16"/>
      <c r="K16" s="17">
        <f>SUM(K13:K15)</f>
        <v>1536</v>
      </c>
    </row>
    <row r="17" spans="1:19" ht="12.75" customHeight="1" x14ac:dyDescent="0.25">
      <c r="A17" s="8" t="s">
        <v>18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9" s="25" customFormat="1" ht="12.75" customHeight="1" x14ac:dyDescent="0.25">
      <c r="A18" s="8"/>
      <c r="C18" s="26"/>
      <c r="D18" s="26"/>
      <c r="E18" s="26"/>
      <c r="F18" s="26"/>
      <c r="G18" s="26"/>
      <c r="H18" s="26"/>
      <c r="I18" s="26"/>
      <c r="J18" s="26"/>
      <c r="K18" s="26"/>
      <c r="L18" s="27"/>
      <c r="M18" s="27"/>
      <c r="N18" s="27"/>
      <c r="O18" s="27"/>
      <c r="P18" s="27"/>
      <c r="Q18" s="27"/>
      <c r="R18" s="27"/>
      <c r="S18" s="27"/>
    </row>
    <row r="19" spans="1:19" s="20" customFormat="1" ht="30" customHeight="1" x14ac:dyDescent="0.25">
      <c r="A19" s="36" t="s">
        <v>21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0"/>
      <c r="M19" s="30"/>
      <c r="N19" s="30"/>
      <c r="O19" s="30"/>
      <c r="P19" s="30"/>
      <c r="Q19" s="30"/>
      <c r="R19" s="30"/>
      <c r="S19" s="30"/>
    </row>
    <row r="20" spans="1:19" x14ac:dyDescent="0.25">
      <c r="A20" s="31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19"/>
    </row>
    <row r="21" spans="1:19" x14ac:dyDescent="0.25">
      <c r="B21" s="9"/>
      <c r="C21" s="9"/>
      <c r="D21" s="9"/>
      <c r="E21" s="10"/>
      <c r="F21" s="10"/>
      <c r="G21" s="10"/>
      <c r="H21" s="10"/>
      <c r="I21" s="10"/>
      <c r="J21" s="10"/>
    </row>
    <row r="22" spans="1:19" ht="12.75" customHeight="1" x14ac:dyDescent="0.25">
      <c r="E22" s="10"/>
      <c r="F22" s="10"/>
      <c r="G22" s="10"/>
      <c r="H22" s="10"/>
      <c r="I22" s="10"/>
      <c r="J22" s="10"/>
    </row>
    <row r="23" spans="1:19" x14ac:dyDescent="0.25">
      <c r="A23" s="49" t="s">
        <v>8</v>
      </c>
      <c r="B23" s="49"/>
      <c r="C23" s="49"/>
      <c r="E23" s="11"/>
      <c r="F23" s="11"/>
      <c r="G23" s="11"/>
      <c r="H23" s="11"/>
      <c r="I23" s="11"/>
      <c r="J23" s="11"/>
    </row>
    <row r="24" spans="1:19" x14ac:dyDescent="0.25">
      <c r="A24" s="49" t="s">
        <v>22</v>
      </c>
      <c r="B24" s="49"/>
      <c r="C24" s="49"/>
    </row>
    <row r="25" spans="1:19" s="29" customFormat="1" x14ac:dyDescent="0.25"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49" t="s">
        <v>23</v>
      </c>
      <c r="B26" s="49"/>
      <c r="C26" s="49"/>
      <c r="D26" s="49"/>
    </row>
    <row r="28" spans="1:19" ht="12.75" customHeight="1" x14ac:dyDescent="0.25">
      <c r="A28" s="50"/>
      <c r="B28" s="50"/>
      <c r="C28" s="50"/>
    </row>
  </sheetData>
  <mergeCells count="33">
    <mergeCell ref="A23:C23"/>
    <mergeCell ref="A28:C28"/>
    <mergeCell ref="A26:D26"/>
    <mergeCell ref="A24:C24"/>
    <mergeCell ref="A19:K19"/>
    <mergeCell ref="K13:K15"/>
    <mergeCell ref="J13:J15"/>
    <mergeCell ref="I13:I15"/>
    <mergeCell ref="H13:H15"/>
    <mergeCell ref="D13:D15"/>
    <mergeCell ref="E13:E15"/>
    <mergeCell ref="A11:A12"/>
    <mergeCell ref="B11:B12"/>
    <mergeCell ref="C11:C12"/>
    <mergeCell ref="B13:B15"/>
    <mergeCell ref="C13:C15"/>
    <mergeCell ref="A13:A15"/>
    <mergeCell ref="H11:J11"/>
    <mergeCell ref="F11:G12"/>
    <mergeCell ref="K11:K12"/>
    <mergeCell ref="D11:D12"/>
    <mergeCell ref="E11:E12"/>
    <mergeCell ref="A1:K1"/>
    <mergeCell ref="D3:K3"/>
    <mergeCell ref="D4:K4"/>
    <mergeCell ref="D6:K6"/>
    <mergeCell ref="D7:K7"/>
    <mergeCell ref="A4:C4"/>
    <mergeCell ref="A5:C5"/>
    <mergeCell ref="D5:K5"/>
    <mergeCell ref="A3:C3"/>
    <mergeCell ref="A6:C6"/>
    <mergeCell ref="A7:C7"/>
  </mergeCells>
  <pageMargins left="0.7" right="0.7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F30" sqref="F30"/>
    </sheetView>
  </sheetViews>
  <sheetFormatPr defaultRowHeight="15" x14ac:dyDescent="0.25"/>
  <cols>
    <col min="1" max="1" width="3" bestFit="1" customWidth="1"/>
    <col min="4" max="4" width="9.140625" style="34"/>
    <col min="6" max="6" width="9.140625" style="34"/>
  </cols>
  <sheetData>
    <row r="1" spans="1:6" x14ac:dyDescent="0.25">
      <c r="B1" t="s">
        <v>26</v>
      </c>
      <c r="C1" t="s">
        <v>27</v>
      </c>
      <c r="E1" t="s">
        <v>28</v>
      </c>
    </row>
    <row r="2" spans="1:6" x14ac:dyDescent="0.25">
      <c r="A2">
        <v>1</v>
      </c>
      <c r="B2">
        <v>120</v>
      </c>
      <c r="C2">
        <f>66.63</f>
        <v>66.63</v>
      </c>
      <c r="D2" s="34">
        <f>ROUND(C2*$G$30,2)</f>
        <v>55.79</v>
      </c>
      <c r="E2">
        <f>ROUND(B2*C2,2)</f>
        <v>7995.6</v>
      </c>
      <c r="F2" s="34">
        <f>ROUND(B2*D2,2)</f>
        <v>6694.8</v>
      </c>
    </row>
    <row r="3" spans="1:6" x14ac:dyDescent="0.25">
      <c r="A3">
        <v>2</v>
      </c>
      <c r="B3">
        <v>120</v>
      </c>
      <c r="C3">
        <v>66.63</v>
      </c>
      <c r="D3" s="34">
        <f t="shared" ref="D3:D29" si="0">ROUND(C3*$G$30,2)</f>
        <v>55.79</v>
      </c>
      <c r="E3">
        <f t="shared" ref="E3:E29" si="1">ROUND(B3*C3,2)</f>
        <v>7995.6</v>
      </c>
      <c r="F3" s="34">
        <f t="shared" ref="F3:F29" si="2">ROUND(B3*D3,2)</f>
        <v>6694.8</v>
      </c>
    </row>
    <row r="4" spans="1:6" x14ac:dyDescent="0.25">
      <c r="A4">
        <v>3</v>
      </c>
      <c r="B4">
        <v>130</v>
      </c>
      <c r="C4">
        <v>135</v>
      </c>
      <c r="D4" s="34">
        <f t="shared" si="0"/>
        <v>113.04</v>
      </c>
      <c r="E4">
        <f t="shared" si="1"/>
        <v>17550</v>
      </c>
      <c r="F4" s="34">
        <f t="shared" si="2"/>
        <v>14695.2</v>
      </c>
    </row>
    <row r="5" spans="1:6" x14ac:dyDescent="0.25">
      <c r="A5">
        <v>4</v>
      </c>
      <c r="B5">
        <v>20</v>
      </c>
      <c r="C5">
        <v>102</v>
      </c>
      <c r="D5" s="34">
        <f t="shared" si="0"/>
        <v>85.41</v>
      </c>
      <c r="E5">
        <f t="shared" si="1"/>
        <v>2040</v>
      </c>
      <c r="F5" s="34">
        <f t="shared" si="2"/>
        <v>1708.2</v>
      </c>
    </row>
    <row r="6" spans="1:6" x14ac:dyDescent="0.25">
      <c r="A6">
        <v>5</v>
      </c>
      <c r="B6">
        <v>20</v>
      </c>
      <c r="C6">
        <v>270</v>
      </c>
      <c r="D6" s="34">
        <f t="shared" si="0"/>
        <v>226.09</v>
      </c>
      <c r="E6">
        <f t="shared" si="1"/>
        <v>5400</v>
      </c>
      <c r="F6" s="34">
        <f t="shared" si="2"/>
        <v>4521.8</v>
      </c>
    </row>
    <row r="7" spans="1:6" x14ac:dyDescent="0.25">
      <c r="A7">
        <v>6</v>
      </c>
      <c r="B7">
        <v>100</v>
      </c>
      <c r="C7">
        <v>109</v>
      </c>
      <c r="D7" s="34">
        <f t="shared" si="0"/>
        <v>91.27</v>
      </c>
      <c r="E7">
        <f t="shared" si="1"/>
        <v>10900</v>
      </c>
      <c r="F7" s="34">
        <f t="shared" si="2"/>
        <v>9127</v>
      </c>
    </row>
    <row r="8" spans="1:6" x14ac:dyDescent="0.25">
      <c r="A8">
        <v>7</v>
      </c>
      <c r="B8">
        <v>20</v>
      </c>
      <c r="C8">
        <v>79.8</v>
      </c>
      <c r="D8" s="34">
        <f t="shared" si="0"/>
        <v>66.819999999999993</v>
      </c>
      <c r="E8">
        <f t="shared" si="1"/>
        <v>1596</v>
      </c>
      <c r="F8" s="34">
        <f t="shared" si="2"/>
        <v>1336.4</v>
      </c>
    </row>
    <row r="9" spans="1:6" x14ac:dyDescent="0.25">
      <c r="A9">
        <v>8</v>
      </c>
      <c r="B9">
        <v>20</v>
      </c>
      <c r="C9">
        <v>82</v>
      </c>
      <c r="D9" s="34">
        <f t="shared" si="0"/>
        <v>68.66</v>
      </c>
      <c r="E9">
        <f t="shared" si="1"/>
        <v>1640</v>
      </c>
      <c r="F9" s="34">
        <f t="shared" si="2"/>
        <v>1373.2</v>
      </c>
    </row>
    <row r="10" spans="1:6" x14ac:dyDescent="0.25">
      <c r="A10">
        <v>9</v>
      </c>
      <c r="B10">
        <v>15</v>
      </c>
      <c r="C10">
        <v>821</v>
      </c>
      <c r="D10" s="34">
        <f t="shared" si="0"/>
        <v>687.48</v>
      </c>
      <c r="E10">
        <f t="shared" si="1"/>
        <v>12315</v>
      </c>
      <c r="F10" s="34">
        <f t="shared" si="2"/>
        <v>10312.200000000001</v>
      </c>
    </row>
    <row r="11" spans="1:6" x14ac:dyDescent="0.25">
      <c r="A11">
        <v>10</v>
      </c>
      <c r="B11">
        <v>6</v>
      </c>
      <c r="C11">
        <v>114</v>
      </c>
      <c r="D11" s="34">
        <f t="shared" si="0"/>
        <v>95.46</v>
      </c>
      <c r="E11">
        <f t="shared" si="1"/>
        <v>684</v>
      </c>
      <c r="F11" s="34">
        <f t="shared" si="2"/>
        <v>572.76</v>
      </c>
    </row>
    <row r="12" spans="1:6" x14ac:dyDescent="0.25">
      <c r="A12">
        <v>11</v>
      </c>
      <c r="B12">
        <v>15</v>
      </c>
      <c r="C12">
        <v>68.7</v>
      </c>
      <c r="D12" s="34">
        <f t="shared" si="0"/>
        <v>57.53</v>
      </c>
      <c r="E12">
        <f t="shared" si="1"/>
        <v>1030.5</v>
      </c>
      <c r="F12" s="34">
        <f t="shared" si="2"/>
        <v>862.95</v>
      </c>
    </row>
    <row r="13" spans="1:6" x14ac:dyDescent="0.25">
      <c r="A13">
        <v>12</v>
      </c>
      <c r="B13">
        <v>75</v>
      </c>
      <c r="C13">
        <v>73.5</v>
      </c>
      <c r="D13" s="34">
        <f t="shared" si="0"/>
        <v>61.55</v>
      </c>
      <c r="E13">
        <f t="shared" si="1"/>
        <v>5512.5</v>
      </c>
      <c r="F13" s="34">
        <f t="shared" si="2"/>
        <v>4616.25</v>
      </c>
    </row>
    <row r="14" spans="1:6" x14ac:dyDescent="0.25">
      <c r="A14">
        <v>13</v>
      </c>
      <c r="B14">
        <v>50</v>
      </c>
      <c r="C14">
        <v>65.5</v>
      </c>
      <c r="D14" s="34">
        <f t="shared" si="0"/>
        <v>54.85</v>
      </c>
      <c r="E14">
        <f t="shared" si="1"/>
        <v>3275</v>
      </c>
      <c r="F14" s="34">
        <f t="shared" si="2"/>
        <v>2742.5</v>
      </c>
    </row>
    <row r="15" spans="1:6" x14ac:dyDescent="0.25">
      <c r="A15">
        <v>14</v>
      </c>
      <c r="B15">
        <v>70</v>
      </c>
      <c r="C15">
        <v>163</v>
      </c>
      <c r="D15" s="34">
        <f t="shared" si="0"/>
        <v>136.49</v>
      </c>
      <c r="E15">
        <f t="shared" si="1"/>
        <v>11410</v>
      </c>
      <c r="F15" s="34">
        <f t="shared" si="2"/>
        <v>9554.2999999999993</v>
      </c>
    </row>
    <row r="16" spans="1:6" x14ac:dyDescent="0.25">
      <c r="A16">
        <v>15</v>
      </c>
      <c r="B16">
        <v>15</v>
      </c>
      <c r="C16">
        <v>862</v>
      </c>
      <c r="D16" s="34">
        <f t="shared" si="0"/>
        <v>721.81</v>
      </c>
      <c r="E16">
        <f t="shared" si="1"/>
        <v>12930</v>
      </c>
      <c r="F16" s="34">
        <f t="shared" si="2"/>
        <v>10827.15</v>
      </c>
    </row>
    <row r="17" spans="1:7" x14ac:dyDescent="0.25">
      <c r="A17">
        <v>16</v>
      </c>
      <c r="B17">
        <v>7</v>
      </c>
      <c r="C17">
        <v>554</v>
      </c>
      <c r="D17" s="34">
        <f t="shared" si="0"/>
        <v>463.9</v>
      </c>
      <c r="E17">
        <f t="shared" si="1"/>
        <v>3878</v>
      </c>
      <c r="F17" s="34">
        <f t="shared" si="2"/>
        <v>3247.3</v>
      </c>
    </row>
    <row r="18" spans="1:7" x14ac:dyDescent="0.25">
      <c r="A18">
        <v>17</v>
      </c>
      <c r="B18">
        <v>20</v>
      </c>
      <c r="C18">
        <v>669</v>
      </c>
      <c r="D18" s="34">
        <f t="shared" si="0"/>
        <v>560.20000000000005</v>
      </c>
      <c r="E18">
        <f t="shared" si="1"/>
        <v>13380</v>
      </c>
      <c r="F18" s="34">
        <f t="shared" si="2"/>
        <v>11204</v>
      </c>
    </row>
    <row r="19" spans="1:7" x14ac:dyDescent="0.25">
      <c r="A19">
        <v>18</v>
      </c>
      <c r="B19">
        <v>30</v>
      </c>
      <c r="C19">
        <v>79</v>
      </c>
      <c r="D19" s="34">
        <f t="shared" si="0"/>
        <v>66.150000000000006</v>
      </c>
      <c r="E19">
        <f t="shared" si="1"/>
        <v>2370</v>
      </c>
      <c r="F19" s="34">
        <f t="shared" si="2"/>
        <v>1984.5</v>
      </c>
    </row>
    <row r="20" spans="1:7" x14ac:dyDescent="0.25">
      <c r="A20">
        <v>19</v>
      </c>
      <c r="B20">
        <v>90</v>
      </c>
      <c r="C20">
        <v>31.5</v>
      </c>
      <c r="D20" s="34">
        <f t="shared" si="0"/>
        <v>26.38</v>
      </c>
      <c r="E20">
        <f t="shared" si="1"/>
        <v>2835</v>
      </c>
      <c r="F20" s="34">
        <f t="shared" si="2"/>
        <v>2374.1999999999998</v>
      </c>
    </row>
    <row r="21" spans="1:7" x14ac:dyDescent="0.25">
      <c r="A21">
        <v>20</v>
      </c>
      <c r="B21">
        <v>2</v>
      </c>
      <c r="C21">
        <v>1248</v>
      </c>
      <c r="D21" s="34">
        <f t="shared" si="0"/>
        <v>1045.03</v>
      </c>
      <c r="E21">
        <f t="shared" si="1"/>
        <v>2496</v>
      </c>
      <c r="F21" s="34">
        <f t="shared" si="2"/>
        <v>2090.06</v>
      </c>
    </row>
    <row r="22" spans="1:7" x14ac:dyDescent="0.25">
      <c r="A22">
        <v>21</v>
      </c>
      <c r="B22">
        <v>100</v>
      </c>
      <c r="C22">
        <v>39.979999999999997</v>
      </c>
      <c r="D22" s="34">
        <f t="shared" si="0"/>
        <v>33.479999999999997</v>
      </c>
      <c r="E22">
        <f t="shared" si="1"/>
        <v>3998</v>
      </c>
      <c r="F22" s="34">
        <f t="shared" si="2"/>
        <v>3348</v>
      </c>
    </row>
    <row r="23" spans="1:7" x14ac:dyDescent="0.25">
      <c r="A23">
        <v>22</v>
      </c>
      <c r="B23">
        <v>20</v>
      </c>
      <c r="C23">
        <v>213</v>
      </c>
      <c r="D23" s="34">
        <f t="shared" si="0"/>
        <v>178.36</v>
      </c>
      <c r="E23">
        <f t="shared" si="1"/>
        <v>4260</v>
      </c>
      <c r="F23" s="34">
        <f t="shared" si="2"/>
        <v>3567.2</v>
      </c>
    </row>
    <row r="24" spans="1:7" x14ac:dyDescent="0.25">
      <c r="A24">
        <v>23</v>
      </c>
      <c r="B24">
        <v>30</v>
      </c>
      <c r="C24">
        <v>184</v>
      </c>
      <c r="D24" s="34">
        <f t="shared" si="0"/>
        <v>154.08000000000001</v>
      </c>
      <c r="E24">
        <f t="shared" si="1"/>
        <v>5520</v>
      </c>
      <c r="F24" s="34">
        <f t="shared" si="2"/>
        <v>4622.3999999999996</v>
      </c>
    </row>
    <row r="25" spans="1:7" x14ac:dyDescent="0.25">
      <c r="A25">
        <v>24</v>
      </c>
      <c r="B25">
        <v>20</v>
      </c>
      <c r="C25">
        <v>150</v>
      </c>
      <c r="D25" s="34">
        <f t="shared" si="0"/>
        <v>125.6</v>
      </c>
      <c r="E25">
        <f t="shared" si="1"/>
        <v>3000</v>
      </c>
      <c r="F25" s="34">
        <f t="shared" si="2"/>
        <v>2512</v>
      </c>
    </row>
    <row r="26" spans="1:7" x14ac:dyDescent="0.25">
      <c r="A26">
        <v>25</v>
      </c>
      <c r="B26">
        <v>3</v>
      </c>
      <c r="C26">
        <v>1839</v>
      </c>
      <c r="D26" s="34">
        <f t="shared" si="0"/>
        <v>1539.92</v>
      </c>
      <c r="E26">
        <f t="shared" si="1"/>
        <v>5517</v>
      </c>
      <c r="F26" s="34">
        <f t="shared" si="2"/>
        <v>4619.76</v>
      </c>
    </row>
    <row r="27" spans="1:7" x14ac:dyDescent="0.25">
      <c r="A27">
        <v>26</v>
      </c>
      <c r="B27">
        <v>100</v>
      </c>
      <c r="C27">
        <v>35.5</v>
      </c>
      <c r="D27" s="34">
        <f t="shared" si="0"/>
        <v>29.73</v>
      </c>
      <c r="E27">
        <f t="shared" si="1"/>
        <v>3550</v>
      </c>
      <c r="F27" s="34">
        <f t="shared" si="2"/>
        <v>2973</v>
      </c>
    </row>
    <row r="28" spans="1:7" x14ac:dyDescent="0.25">
      <c r="A28">
        <v>27</v>
      </c>
      <c r="B28">
        <v>5</v>
      </c>
      <c r="C28">
        <v>4957</v>
      </c>
      <c r="D28" s="34">
        <f t="shared" si="0"/>
        <v>4150.82</v>
      </c>
      <c r="E28">
        <f t="shared" si="1"/>
        <v>24785</v>
      </c>
      <c r="F28" s="34">
        <f t="shared" si="2"/>
        <v>20754.099999999999</v>
      </c>
    </row>
    <row r="29" spans="1:7" x14ac:dyDescent="0.25">
      <c r="A29">
        <v>28</v>
      </c>
      <c r="B29">
        <v>5</v>
      </c>
      <c r="C29">
        <v>254</v>
      </c>
      <c r="D29" s="34">
        <f t="shared" si="0"/>
        <v>212.69</v>
      </c>
      <c r="E29">
        <f t="shared" si="1"/>
        <v>1270</v>
      </c>
      <c r="F29" s="34">
        <f t="shared" si="2"/>
        <v>1063.45</v>
      </c>
    </row>
    <row r="30" spans="1:7" x14ac:dyDescent="0.25">
      <c r="E30">
        <f>SUM(E2:E29)</f>
        <v>179133.2</v>
      </c>
      <c r="F30" s="34">
        <f>SUM(F2:F29)</f>
        <v>149999.47999999998</v>
      </c>
      <c r="G30">
        <v>0.83736571445159236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2026-06-03T04:53:06Z</dcterms:modified>
</cp:coreProperties>
</file>