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showHorizontalScroll="0" showVerticalScroll="0" showSheetTabs="0" xWindow="0" yWindow="0" windowWidth="28800" windowHeight="12135"/>
  </bookViews>
  <sheets>
    <sheet name="2020" sheetId="12" r:id="rId1"/>
  </sheets>
  <calcPr calcId="124519" refMode="R1C1"/>
</workbook>
</file>

<file path=xl/calcChain.xml><?xml version="1.0" encoding="utf-8"?>
<calcChain xmlns="http://schemas.openxmlformats.org/spreadsheetml/2006/main">
  <c r="H16" i="12"/>
  <c r="L16" s="1"/>
  <c r="I16"/>
  <c r="J16" s="1"/>
  <c r="K16" l="1"/>
  <c r="H15"/>
  <c r="L15" l="1"/>
  <c r="L17" l="1"/>
  <c r="H18"/>
  <c r="I15"/>
  <c r="J15" s="1"/>
  <c r="K15" l="1"/>
</calcChain>
</file>

<file path=xl/sharedStrings.xml><?xml version="1.0" encoding="utf-8"?>
<sst xmlns="http://schemas.openxmlformats.org/spreadsheetml/2006/main" count="31" uniqueCount="30">
  <si>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</si>
  <si>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</si>
  <si>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</si>
  <si>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</si>
  <si>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</si>
  <si>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</si>
  <si>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</si>
  <si>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</si>
  <si>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Среднее квадратичное отклонение</t>
  </si>
  <si>
    <t>Показатель 1</t>
  </si>
  <si>
    <t>Показатель 2</t>
  </si>
  <si>
    <t xml:space="preserve">                        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</si>
  <si>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Цi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</t>
  </si>
  <si>
    <r>
      <t xml:space="preserve">Начальная (максимальная) цена контракта </t>
    </r>
    <r>
      <rPr>
        <sz val="12"/>
        <rFont val="Times New Roman"/>
        <family val="1"/>
        <charset val="204"/>
      </rPr>
      <t>определена методом сопоставимых рыночных цен (анализ рынка).</t>
    </r>
  </si>
  <si>
    <t>Раздел IV аукционной документации</t>
  </si>
  <si>
    <t>Кол-во</t>
  </si>
  <si>
    <t>Цены поставщиков за единицу  (руб.)</t>
  </si>
  <si>
    <t>Поставщик № 1</t>
  </si>
  <si>
    <t>Поставщие № 2</t>
  </si>
  <si>
    <t>Поставщик № 3</t>
  </si>
  <si>
    <t>В целях применения метода сопоставимых рыночных цен (анализа рынка) использовалась общедоступная информация о рыночных ценах услуг в соответствии с ч.5 ст.22 Федерального закона от 05.04.2013г. № 44-ФЗ</t>
  </si>
  <si>
    <t xml:space="preserve">Начальная 
(максимальная) 
цена, руб.
</t>
  </si>
  <si>
    <t xml:space="preserve">Приложение № 2
к Извещению о проведении электронного аукциона
</t>
  </si>
  <si>
    <t>шт</t>
  </si>
  <si>
    <t>В результате проведенного расчета Н(М)ЦК, ЦКЕП контракта составила:</t>
  </si>
  <si>
    <t>рублей</t>
  </si>
  <si>
    <t xml:space="preserve">** Согласно писем Минфина России от 10.01.2020 № 24-01-08/326 "О соответствии НМЦК сумме доведенных до заказчика лимитов бюджетных обязательств", Минэкономразвития России от 19.10.2015 N Д28и-3133 в случае, если количество приобретаемых товаров, объем выполняемых работ (оказываемых услуг) не меняются, заказчик вправе указать цену меньшую, чем в представленном обосновании НМЦК (в том числе полученной по результатам  коммерческих предложений), и соответствующую выделенным лимитам бюджетных обязательств.  Заказчиком устанавливается НМЦК в соотвествии с доведенными лимитами.      
</t>
  </si>
  <si>
    <t>В настоящем Заказчиком устанавливается НМЦК в соотвествии с доведенными лимитами и составляет 250000,00 рублей 00 копеек.**</t>
  </si>
  <si>
    <t>Радиатор основной 2х рядный для КамАЗ</t>
  </si>
  <si>
    <t>Клапан редукционный топливный</t>
  </si>
</sst>
</file>

<file path=xl/styles.xml><?xml version="1.0" encoding="utf-8"?>
<styleSheet xmlns="http://schemas.openxmlformats.org/spreadsheetml/2006/main">
  <numFmts count="1">
    <numFmt numFmtId="164" formatCode="#,##0.000"/>
  </numFmts>
  <fonts count="1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80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0" fontId="4" fillId="0" borderId="0" xfId="1" applyFont="1" applyAlignment="1"/>
    <xf numFmtId="0" fontId="4" fillId="0" borderId="0" xfId="1" applyFont="1" applyBorder="1"/>
    <xf numFmtId="0" fontId="7" fillId="0" borderId="0" xfId="0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Fill="1"/>
    <xf numFmtId="0" fontId="9" fillId="0" borderId="0" xfId="1" applyFont="1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9" fillId="0" borderId="0" xfId="1" applyFont="1" applyBorder="1"/>
    <xf numFmtId="0" fontId="13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4" fillId="0" borderId="0" xfId="1" applyFont="1" applyAlignment="1">
      <alignment shrinkToFit="1"/>
    </xf>
    <xf numFmtId="0" fontId="15" fillId="0" borderId="0" xfId="1" applyFont="1"/>
    <xf numFmtId="0" fontId="16" fillId="0" borderId="0" xfId="0" applyFont="1"/>
    <xf numFmtId="0" fontId="16" fillId="0" borderId="0" xfId="0" applyFont="1" applyAlignment="1">
      <alignment horizontal="justify"/>
    </xf>
    <xf numFmtId="0" fontId="15" fillId="0" borderId="0" xfId="1" applyFont="1" applyAlignment="1">
      <alignment shrinkToFit="1"/>
    </xf>
    <xf numFmtId="0" fontId="17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5" fillId="0" borderId="0" xfId="1" applyFont="1" applyAlignment="1">
      <alignment shrinkToFit="1"/>
    </xf>
    <xf numFmtId="2" fontId="10" fillId="3" borderId="2" xfId="0" applyNumberFormat="1" applyFont="1" applyFill="1" applyBorder="1" applyAlignment="1">
      <alignment horizontal="center" vertical="top"/>
    </xf>
    <xf numFmtId="0" fontId="4" fillId="0" borderId="1" xfId="1" applyFont="1" applyBorder="1" applyAlignment="1"/>
    <xf numFmtId="4" fontId="9" fillId="0" borderId="0" xfId="1" applyNumberFormat="1" applyFont="1" applyBorder="1"/>
    <xf numFmtId="4" fontId="7" fillId="0" borderId="0" xfId="0" applyNumberFormat="1" applyFont="1" applyBorder="1" applyAlignment="1">
      <alignment vertical="center" wrapText="1"/>
    </xf>
    <xf numFmtId="4" fontId="8" fillId="0" borderId="0" xfId="1" applyNumberFormat="1" applyFont="1" applyBorder="1" applyAlignment="1">
      <alignment horizontal="right"/>
    </xf>
    <xf numFmtId="4" fontId="15" fillId="0" borderId="0" xfId="1" applyNumberFormat="1" applyFont="1"/>
    <xf numFmtId="4" fontId="15" fillId="0" borderId="0" xfId="1" applyNumberFormat="1" applyFont="1" applyAlignment="1">
      <alignment shrinkToFit="1"/>
    </xf>
    <xf numFmtId="4" fontId="4" fillId="0" borderId="0" xfId="1" applyNumberFormat="1" applyFont="1"/>
    <xf numFmtId="2" fontId="3" fillId="0" borderId="0" xfId="1" applyNumberFormat="1" applyFont="1" applyFill="1" applyBorder="1"/>
    <xf numFmtId="2" fontId="4" fillId="0" borderId="0" xfId="1" applyNumberFormat="1" applyFont="1" applyBorder="1"/>
    <xf numFmtId="4" fontId="11" fillId="0" borderId="1" xfId="1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center" vertical="top" wrapText="1"/>
    </xf>
    <xf numFmtId="164" fontId="9" fillId="0" borderId="2" xfId="1" applyNumberFormat="1" applyFont="1" applyFill="1" applyBorder="1" applyAlignment="1">
      <alignment horizontal="center" vertical="top" wrapText="1"/>
    </xf>
    <xf numFmtId="2" fontId="9" fillId="0" borderId="2" xfId="1" applyNumberFormat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4" fillId="0" borderId="0" xfId="1" applyNumberFormat="1" applyFont="1" applyAlignment="1">
      <alignment wrapText="1"/>
    </xf>
    <xf numFmtId="0" fontId="9" fillId="0" borderId="0" xfId="1" applyFont="1" applyBorder="1" applyAlignment="1"/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5" fillId="0" borderId="0" xfId="1" applyFont="1" applyAlignment="1">
      <alignment shrinkToFit="1"/>
    </xf>
    <xf numFmtId="0" fontId="4" fillId="0" borderId="0" xfId="1" applyFont="1" applyAlignment="1">
      <alignment shrinkToFit="1"/>
    </xf>
    <xf numFmtId="0" fontId="8" fillId="0" borderId="1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7" fillId="0" borderId="0" xfId="0" applyFont="1" applyBorder="1" applyAlignment="1">
      <alignment horizontal="right" vertical="center" wrapText="1"/>
    </xf>
    <xf numFmtId="0" fontId="8" fillId="0" borderId="15" xfId="1" applyFont="1" applyBorder="1" applyAlignment="1">
      <alignment horizontal="right" vertical="center"/>
    </xf>
    <xf numFmtId="0" fontId="4" fillId="0" borderId="0" xfId="1" applyNumberFormat="1" applyFont="1" applyAlignment="1">
      <alignment horizontal="left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314575"/>
          <a:ext cx="1895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619125</xdr:colOff>
      <xdr:row>9</xdr:row>
      <xdr:rowOff>228600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abSelected="1" topLeftCell="A13" workbookViewId="0">
      <selection activeCell="F16" sqref="F16"/>
    </sheetView>
  </sheetViews>
  <sheetFormatPr defaultRowHeight="12"/>
  <cols>
    <col min="1" max="1" width="12.85546875" style="1" customWidth="1"/>
    <col min="2" max="2" width="63.42578125" style="1" customWidth="1"/>
    <col min="3" max="3" width="9.85546875" style="1" customWidth="1"/>
    <col min="4" max="4" width="25.5703125" style="1" customWidth="1"/>
    <col min="5" max="5" width="14.140625" style="1" customWidth="1"/>
    <col min="6" max="6" width="16.28515625" style="1" customWidth="1"/>
    <col min="7" max="7" width="16.7109375" style="1" customWidth="1"/>
    <col min="8" max="8" width="14.5703125" style="36" customWidth="1"/>
    <col min="9" max="9" width="17.85546875" style="1" customWidth="1"/>
    <col min="10" max="10" width="19.5703125" style="1" customWidth="1"/>
    <col min="11" max="11" width="12.28515625" style="1" customWidth="1"/>
    <col min="12" max="12" width="19.42578125" style="1" customWidth="1"/>
    <col min="13" max="13" width="9.28515625" style="1" customWidth="1"/>
    <col min="14" max="16384" width="9.140625" style="1"/>
  </cols>
  <sheetData>
    <row r="1" spans="1:14" ht="54.75" customHeight="1">
      <c r="K1" s="55" t="s">
        <v>22</v>
      </c>
      <c r="L1" s="56"/>
    </row>
    <row r="2" spans="1:14" ht="37.5" customHeight="1">
      <c r="A2" s="10"/>
      <c r="B2" s="22"/>
      <c r="C2" s="22"/>
      <c r="D2" s="22"/>
      <c r="E2" s="26" t="s">
        <v>14</v>
      </c>
      <c r="F2" s="27"/>
      <c r="G2" s="27"/>
      <c r="H2" s="67"/>
      <c r="I2" s="68"/>
      <c r="J2" s="68"/>
      <c r="K2" s="68"/>
      <c r="L2" s="68"/>
    </row>
    <row r="3" spans="1:14" ht="18" customHeight="1">
      <c r="A3" s="69" t="s">
        <v>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"/>
      <c r="N3" s="6"/>
    </row>
    <row r="4" spans="1:14" ht="46.5" customHeight="1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6"/>
      <c r="N4" s="6"/>
    </row>
    <row r="5" spans="1:14" ht="15.75">
      <c r="A5" s="15"/>
      <c r="B5" s="15"/>
      <c r="C5" s="15"/>
      <c r="D5" s="15"/>
      <c r="E5" s="15"/>
      <c r="F5" s="15"/>
      <c r="G5" s="15"/>
      <c r="H5" s="31"/>
      <c r="I5" s="15"/>
      <c r="J5" s="15"/>
      <c r="K5" s="15"/>
      <c r="L5" s="15"/>
      <c r="M5" s="6"/>
      <c r="N5" s="6"/>
    </row>
    <row r="6" spans="1:14" ht="33" customHeight="1">
      <c r="A6" s="72" t="s">
        <v>13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6"/>
      <c r="N6" s="6"/>
    </row>
    <row r="7" spans="1:14" ht="48.75" customHeight="1">
      <c r="A7" s="72" t="s">
        <v>20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6"/>
      <c r="N7" s="6"/>
    </row>
    <row r="8" spans="1:14" ht="15">
      <c r="A8" s="57" t="s">
        <v>6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6"/>
      <c r="N8" s="6"/>
    </row>
    <row r="9" spans="1:14" ht="31.5" customHeight="1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6"/>
      <c r="N9" s="6"/>
    </row>
    <row r="10" spans="1:14" ht="51" customHeight="1">
      <c r="A10" s="7" t="s">
        <v>7</v>
      </c>
      <c r="B10" s="7" t="s">
        <v>11</v>
      </c>
      <c r="C10" s="77"/>
      <c r="D10" s="77"/>
      <c r="E10" s="77"/>
      <c r="F10" s="77"/>
      <c r="G10" s="7"/>
      <c r="H10" s="32"/>
      <c r="I10" s="7"/>
      <c r="J10" s="7"/>
      <c r="K10" s="7"/>
      <c r="L10" s="7"/>
      <c r="M10" s="6"/>
      <c r="N10" s="6"/>
    </row>
    <row r="11" spans="1:14" ht="99.75" customHeight="1">
      <c r="A11" s="11"/>
      <c r="B11" s="12" t="s">
        <v>12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6"/>
      <c r="N11" s="6"/>
    </row>
    <row r="12" spans="1:14" ht="12.75" thickBot="1">
      <c r="A12" s="13"/>
      <c r="B12" s="14"/>
      <c r="C12" s="11"/>
      <c r="D12" s="11"/>
      <c r="E12" s="11"/>
      <c r="F12" s="11"/>
      <c r="G12" s="11"/>
      <c r="H12" s="4"/>
      <c r="I12" s="11"/>
      <c r="J12" s="11"/>
      <c r="K12" s="11"/>
      <c r="L12" s="11"/>
      <c r="M12" s="6"/>
      <c r="N12" s="6"/>
    </row>
    <row r="13" spans="1:14" ht="28.5" customHeight="1" thickBot="1">
      <c r="A13" s="58" t="s">
        <v>1</v>
      </c>
      <c r="B13" s="51"/>
      <c r="C13" s="58" t="s">
        <v>15</v>
      </c>
      <c r="D13" s="58" t="s">
        <v>0</v>
      </c>
      <c r="E13" s="60" t="s">
        <v>16</v>
      </c>
      <c r="F13" s="61"/>
      <c r="G13" s="62"/>
      <c r="H13" s="63" t="s">
        <v>3</v>
      </c>
      <c r="I13" s="65" t="s">
        <v>8</v>
      </c>
      <c r="J13" s="66"/>
      <c r="K13" s="58" t="s">
        <v>4</v>
      </c>
      <c r="L13" s="58" t="s">
        <v>21</v>
      </c>
      <c r="M13" s="6"/>
      <c r="N13" s="6"/>
    </row>
    <row r="14" spans="1:14" s="2" customFormat="1" ht="50.25" customHeight="1" thickBot="1">
      <c r="A14" s="59"/>
      <c r="B14" s="52"/>
      <c r="C14" s="59"/>
      <c r="D14" s="59"/>
      <c r="E14" s="47" t="s">
        <v>17</v>
      </c>
      <c r="F14" s="48" t="s">
        <v>18</v>
      </c>
      <c r="G14" s="48" t="s">
        <v>19</v>
      </c>
      <c r="H14" s="64"/>
      <c r="I14" s="50" t="s">
        <v>9</v>
      </c>
      <c r="J14" s="49" t="s">
        <v>10</v>
      </c>
      <c r="K14" s="59"/>
      <c r="L14" s="59"/>
      <c r="M14" s="8"/>
      <c r="N14" s="8"/>
    </row>
    <row r="15" spans="1:14" s="9" customFormat="1" ht="29.25" customHeight="1">
      <c r="A15" s="40">
        <v>1</v>
      </c>
      <c r="B15" s="41" t="s">
        <v>28</v>
      </c>
      <c r="C15" s="42">
        <v>1</v>
      </c>
      <c r="D15" s="42" t="s">
        <v>23</v>
      </c>
      <c r="E15" s="29">
        <v>58905</v>
      </c>
      <c r="F15" s="29">
        <v>63000</v>
      </c>
      <c r="G15" s="29">
        <v>62086.5</v>
      </c>
      <c r="H15" s="43">
        <f>(E15+F15+G15)/3</f>
        <v>61330.5</v>
      </c>
      <c r="I15" s="44">
        <f>VARA(E15,F15,G15)</f>
        <v>4620908.25</v>
      </c>
      <c r="J15" s="44">
        <f>SQRT(I15)</f>
        <v>2149.6297937086747</v>
      </c>
      <c r="K15" s="45">
        <f>J15/H15*100</f>
        <v>3.504993100836737</v>
      </c>
      <c r="L15" s="46">
        <f>C15*H15</f>
        <v>61330.5</v>
      </c>
      <c r="M15" s="37"/>
      <c r="N15" s="37"/>
    </row>
    <row r="16" spans="1:14" s="9" customFormat="1" ht="29.25" customHeight="1">
      <c r="A16" s="40"/>
      <c r="B16" s="41" t="s">
        <v>29</v>
      </c>
      <c r="C16" s="42">
        <v>1</v>
      </c>
      <c r="D16" s="42" t="s">
        <v>23</v>
      </c>
      <c r="E16" s="29">
        <v>4780</v>
      </c>
      <c r="F16" s="29">
        <v>4500</v>
      </c>
      <c r="G16" s="29">
        <v>4473</v>
      </c>
      <c r="H16" s="43">
        <f>(E16+F16+G16)/3</f>
        <v>4584.333333333333</v>
      </c>
      <c r="I16" s="44">
        <f>VARA(E16,F16,G16)</f>
        <v>28896.333333332092</v>
      </c>
      <c r="J16" s="44">
        <f>SQRT(I16)</f>
        <v>169.98921534418614</v>
      </c>
      <c r="K16" s="45">
        <f>J16/H16*100</f>
        <v>3.708046579164971</v>
      </c>
      <c r="L16" s="46">
        <f>C16*H16</f>
        <v>4584.333333333333</v>
      </c>
      <c r="M16" s="37"/>
      <c r="N16" s="37"/>
    </row>
    <row r="17" spans="1:14" s="9" customFormat="1" ht="29.25" customHeight="1">
      <c r="A17" s="75" t="s">
        <v>2</v>
      </c>
      <c r="B17" s="75"/>
      <c r="C17" s="75"/>
      <c r="D17" s="75"/>
      <c r="E17" s="75"/>
      <c r="F17" s="75"/>
      <c r="G17" s="75"/>
      <c r="H17" s="75"/>
      <c r="I17" s="30"/>
      <c r="J17" s="30"/>
      <c r="K17" s="30"/>
      <c r="L17" s="39">
        <f>SUM(L15:L15)</f>
        <v>61330.5</v>
      </c>
      <c r="M17" s="37"/>
      <c r="N17" s="37"/>
    </row>
    <row r="18" spans="1:14" s="9" customFormat="1" ht="18" customHeight="1">
      <c r="A18" s="78" t="s">
        <v>24</v>
      </c>
      <c r="B18" s="78"/>
      <c r="C18" s="78"/>
      <c r="D18" s="78"/>
      <c r="E18" s="78"/>
      <c r="F18" s="78"/>
      <c r="G18" s="78"/>
      <c r="H18" s="33">
        <f>L15</f>
        <v>61330.5</v>
      </c>
      <c r="I18" s="3" t="s">
        <v>25</v>
      </c>
      <c r="J18" s="3"/>
      <c r="K18" s="3"/>
      <c r="L18" s="4"/>
      <c r="M18" s="37"/>
      <c r="N18" s="37"/>
    </row>
    <row r="19" spans="1:14" s="9" customFormat="1" ht="24" customHeight="1">
      <c r="A19" s="54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7"/>
      <c r="N19" s="37"/>
    </row>
    <row r="20" spans="1:14" ht="63" customHeight="1">
      <c r="A20" s="79" t="s">
        <v>26</v>
      </c>
      <c r="B20" s="79"/>
      <c r="C20" s="79"/>
      <c r="D20" s="79"/>
      <c r="E20" s="79"/>
      <c r="F20" s="53"/>
      <c r="G20" s="53"/>
      <c r="H20" s="53"/>
      <c r="I20" s="53"/>
      <c r="J20" s="53"/>
      <c r="K20" s="53"/>
      <c r="L20" s="53"/>
      <c r="M20" s="38"/>
      <c r="N20" s="38"/>
    </row>
    <row r="21" spans="1:14" ht="18.75">
      <c r="A21" s="5"/>
      <c r="B21" s="19"/>
      <c r="C21" s="23"/>
      <c r="D21" s="24"/>
      <c r="E21" s="22"/>
      <c r="F21" s="19"/>
      <c r="G21" s="22"/>
      <c r="H21" s="34"/>
      <c r="I21" s="28"/>
    </row>
    <row r="22" spans="1:14" ht="93.75" customHeight="1">
      <c r="A22" s="5"/>
      <c r="B22" s="19"/>
      <c r="C22" s="23"/>
      <c r="D22" s="23"/>
      <c r="E22" s="22"/>
      <c r="F22" s="28"/>
      <c r="G22" s="28"/>
      <c r="H22" s="35"/>
      <c r="I22" s="25"/>
    </row>
    <row r="23" spans="1:14" ht="18.75">
      <c r="B23" s="19"/>
      <c r="C23" s="23"/>
      <c r="D23" s="23"/>
      <c r="E23" s="22"/>
      <c r="F23" s="73"/>
      <c r="G23" s="73"/>
      <c r="H23" s="73"/>
      <c r="I23" s="25"/>
    </row>
    <row r="24" spans="1:14" ht="18.75">
      <c r="B24" s="20"/>
      <c r="C24" s="23"/>
      <c r="D24" s="23"/>
      <c r="E24" s="22"/>
      <c r="F24" s="73"/>
      <c r="G24" s="73"/>
      <c r="H24" s="73"/>
      <c r="I24" s="28"/>
      <c r="J24" s="28"/>
    </row>
    <row r="25" spans="1:14" ht="18.75">
      <c r="B25" s="19"/>
      <c r="C25" s="23"/>
      <c r="D25" s="23"/>
      <c r="E25" s="22"/>
      <c r="F25" s="28"/>
      <c r="G25" s="28"/>
      <c r="H25" s="35"/>
      <c r="I25" s="25"/>
    </row>
    <row r="26" spans="1:14" ht="18.75">
      <c r="B26" s="20"/>
      <c r="C26" s="23"/>
      <c r="D26" s="23"/>
      <c r="E26" s="22"/>
      <c r="F26" s="73"/>
      <c r="G26" s="73"/>
      <c r="H26" s="73"/>
      <c r="I26" s="21"/>
    </row>
    <row r="27" spans="1:14" ht="12.75">
      <c r="C27"/>
      <c r="D27"/>
      <c r="F27" s="74"/>
      <c r="G27" s="74"/>
      <c r="H27" s="74"/>
    </row>
    <row r="28" spans="1:14" ht="16.5">
      <c r="B28" s="16"/>
      <c r="C28"/>
      <c r="D28"/>
      <c r="F28" s="18"/>
    </row>
    <row r="29" spans="1:14" ht="15.75" customHeight="1">
      <c r="C29"/>
      <c r="D29"/>
      <c r="F29" s="17"/>
    </row>
    <row r="30" spans="1:14" ht="15.75">
      <c r="F30" s="18"/>
    </row>
    <row r="31" spans="1:14" ht="15.75">
      <c r="F31" s="18"/>
    </row>
  </sheetData>
  <mergeCells count="25">
    <mergeCell ref="F23:H23"/>
    <mergeCell ref="F24:H24"/>
    <mergeCell ref="F26:H26"/>
    <mergeCell ref="F27:H27"/>
    <mergeCell ref="A8:L8"/>
    <mergeCell ref="K13:K14"/>
    <mergeCell ref="L13:L14"/>
    <mergeCell ref="A17:H17"/>
    <mergeCell ref="A9:L9"/>
    <mergeCell ref="C10:F10"/>
    <mergeCell ref="A18:G18"/>
    <mergeCell ref="A20:E20"/>
    <mergeCell ref="K1:L1"/>
    <mergeCell ref="C11:L11"/>
    <mergeCell ref="A13:A14"/>
    <mergeCell ref="C13:C14"/>
    <mergeCell ref="D13:D14"/>
    <mergeCell ref="E13:G13"/>
    <mergeCell ref="H13:H14"/>
    <mergeCell ref="I13:J13"/>
    <mergeCell ref="H2:L2"/>
    <mergeCell ref="A3:L3"/>
    <mergeCell ref="A4:L4"/>
    <mergeCell ref="A6:L6"/>
    <mergeCell ref="A7:L7"/>
  </mergeCells>
  <pageMargins left="0.25" right="0.25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1</cp:lastModifiedBy>
  <cp:lastPrinted>2023-03-29T09:50:35Z</cp:lastPrinted>
  <dcterms:created xsi:type="dcterms:W3CDTF">2013-01-30T02:33:10Z</dcterms:created>
  <dcterms:modified xsi:type="dcterms:W3CDTF">2026-08-05T00:57:49Z</dcterms:modified>
</cp:coreProperties>
</file>