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асехин\Desktop\Закупки !!!\2026\Закупки\Пункт 4\ГК на Храм\Оценка рыночной стоимости\"/>
    </mc:Choice>
  </mc:AlternateContent>
  <xr:revisionPtr revIDLastSave="0" documentId="13_ncr:1_{7704DBAB-1AE2-42DF-BCA6-3F8338099F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3" r:id="rId1"/>
  </sheets>
  <definedNames>
    <definedName name="_xlnm.Print_Area" localSheetId="0">НМЦК!$A$1:$L$12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F7" i="3"/>
  <c r="E7" i="3"/>
  <c r="H6" i="3" l="1"/>
  <c r="K6" i="3" l="1"/>
  <c r="K7" i="3" s="1"/>
  <c r="I6" i="3" l="1"/>
  <c r="J6" i="3" s="1"/>
  <c r="I9" i="3"/>
</calcChain>
</file>

<file path=xl/sharedStrings.xml><?xml version="1.0" encoding="utf-8"?>
<sst xmlns="http://schemas.openxmlformats.org/spreadsheetml/2006/main" count="23" uniqueCount="23">
  <si>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</si>
  <si>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</si>
  <si>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</si>
  <si>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</si>
  <si>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</si>
  <si>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рублей</t>
  </si>
  <si>
    <t>Оценка однородности совокупности значений выявленных цен, используемых в расчете Н(М)ЦК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</si>
  <si>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</si>
  <si>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Рассчет Н(М)ЦК произвел:</t>
  </si>
  <si>
    <t>Н(М)ЦК,  определяемая методом сопоставимых рыночных цен (анализа рынка)*</t>
  </si>
  <si>
    <t xml:space="preserve">Коэффициент вариации цены не превышает 33 %, т.о совокупность цен считается однородной </t>
  </si>
  <si>
    <t>В результате проведенного расчета Н(М)ЦК контракта составляет:</t>
  </si>
  <si>
    <t>Итоговые суммы с учётом количества единиц товаров:</t>
  </si>
  <si>
    <t>Расчёт начальной (максимальной) цены контракта (Н(М)ЦК)</t>
  </si>
  <si>
    <t>Н(М)ЦК контракта цены за единицу (руб.)</t>
  </si>
  <si>
    <t>Валюта - Российский рубль</t>
  </si>
  <si>
    <t>Коммерческие предложения (руб./ед.изм.)</t>
  </si>
  <si>
    <t xml:space="preserve">Наименование объекта закупки </t>
  </si>
  <si>
    <t>Приложение № 2</t>
  </si>
  <si>
    <t>1.</t>
  </si>
  <si>
    <t>Усл.ед.</t>
  </si>
  <si>
    <t xml:space="preserve">Заместитель начальника учреждения
________________/ А.А. Чернов /
(подпись/расшифровка подписи)
</t>
  </si>
  <si>
    <t>Оценка рыночной стоимости строения православного храма иконы Божией Матери "Взыскание погибших"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</si>
</sst>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6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4" fontId="5" fillId="0" borderId="0" xfId="0" applyNumberFormat="1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4" fontId="1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2" fontId="15" fillId="2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2" fontId="13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/>
    <xf numFmtId="2" fontId="5" fillId="0" borderId="0" xfId="0" applyNumberFormat="1" applyFont="1" applyFill="1" applyBorder="1" applyAlignment="1"/>
    <xf numFmtId="2" fontId="0" fillId="0" borderId="0" xfId="0" applyNumberFormat="1" applyFill="1"/>
    <xf numFmtId="0" fontId="4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2" fontId="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4</xdr:row>
      <xdr:rowOff>778669</xdr:rowOff>
    </xdr:from>
    <xdr:to>
      <xdr:col>8</xdr:col>
      <xdr:colOff>797719</xdr:colOff>
      <xdr:row>4</xdr:row>
      <xdr:rowOff>1273969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469" y="1802607"/>
          <a:ext cx="69056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391459</xdr:colOff>
      <xdr:row>4</xdr:row>
      <xdr:rowOff>894416</xdr:rowOff>
    </xdr:from>
    <xdr:to>
      <xdr:col>9</xdr:col>
      <xdr:colOff>967404</xdr:colOff>
      <xdr:row>4</xdr:row>
      <xdr:rowOff>1198581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106" y="2224181"/>
          <a:ext cx="575945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zoomScalePageLayoutView="80" workbookViewId="0">
      <selection activeCell="I12" sqref="I12"/>
    </sheetView>
  </sheetViews>
  <sheetFormatPr defaultRowHeight="15" x14ac:dyDescent="0.25"/>
  <cols>
    <col min="1" max="1" width="3.42578125" style="9" customWidth="1"/>
    <col min="2" max="2" width="64" customWidth="1"/>
    <col min="3" max="3" width="10.85546875" customWidth="1"/>
    <col min="4" max="4" width="9.28515625" style="25" customWidth="1"/>
    <col min="5" max="5" width="14.7109375" style="25" customWidth="1"/>
    <col min="6" max="6" width="14.28515625" customWidth="1"/>
    <col min="7" max="7" width="16.5703125" customWidth="1"/>
    <col min="8" max="8" width="19.140625" customWidth="1"/>
    <col min="9" max="9" width="16.28515625" customWidth="1"/>
    <col min="10" max="10" width="20" customWidth="1"/>
    <col min="11" max="11" width="27.140625" customWidth="1"/>
    <col min="12" max="12" width="0.140625" customWidth="1"/>
    <col min="13" max="13" width="9.7109375" hidden="1" customWidth="1"/>
    <col min="14" max="14" width="15.42578125" hidden="1" customWidth="1"/>
  </cols>
  <sheetData>
    <row r="1" spans="1:14" x14ac:dyDescent="0.25">
      <c r="J1" s="40"/>
      <c r="K1" s="40"/>
    </row>
    <row r="2" spans="1:14" ht="15.75" x14ac:dyDescent="0.25">
      <c r="J2" s="40"/>
      <c r="K2" s="41" t="s">
        <v>18</v>
      </c>
    </row>
    <row r="3" spans="1:14" ht="19.5" customHeight="1" x14ac:dyDescent="0.2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47"/>
      <c r="N3" s="47"/>
    </row>
    <row r="4" spans="1:14" ht="56.25" customHeight="1" x14ac:dyDescent="0.25">
      <c r="A4" s="48" t="s">
        <v>0</v>
      </c>
      <c r="B4" s="48" t="s">
        <v>17</v>
      </c>
      <c r="C4" s="48" t="s">
        <v>1</v>
      </c>
      <c r="D4" s="49" t="s">
        <v>2</v>
      </c>
      <c r="E4" s="60" t="s">
        <v>16</v>
      </c>
      <c r="F4" s="61"/>
      <c r="G4" s="61"/>
      <c r="H4" s="56" t="s">
        <v>6</v>
      </c>
      <c r="I4" s="56"/>
      <c r="J4" s="56"/>
      <c r="K4" s="13" t="s">
        <v>9</v>
      </c>
      <c r="L4" s="14"/>
      <c r="M4" s="14"/>
      <c r="N4" s="14"/>
    </row>
    <row r="5" spans="1:14" ht="147.75" customHeight="1" x14ac:dyDescent="0.25">
      <c r="A5" s="49"/>
      <c r="B5" s="49"/>
      <c r="C5" s="48"/>
      <c r="D5" s="55"/>
      <c r="E5" s="24">
        <v>1</v>
      </c>
      <c r="F5" s="12">
        <v>2</v>
      </c>
      <c r="G5" s="12">
        <v>3</v>
      </c>
      <c r="H5" s="21" t="s">
        <v>7</v>
      </c>
      <c r="I5" s="21" t="s">
        <v>3</v>
      </c>
      <c r="J5" s="2" t="s">
        <v>4</v>
      </c>
      <c r="K5" s="13" t="s">
        <v>14</v>
      </c>
      <c r="L5" s="15"/>
      <c r="M5" s="15"/>
      <c r="N5" s="15"/>
    </row>
    <row r="6" spans="1:14" ht="39.75" customHeight="1" x14ac:dyDescent="0.25">
      <c r="A6" s="23" t="s">
        <v>19</v>
      </c>
      <c r="B6" s="42" t="s">
        <v>22</v>
      </c>
      <c r="C6" s="43" t="s">
        <v>20</v>
      </c>
      <c r="D6" s="42">
        <v>1</v>
      </c>
      <c r="E6" s="44">
        <v>32000</v>
      </c>
      <c r="F6" s="44">
        <v>32500</v>
      </c>
      <c r="G6" s="44">
        <v>32190</v>
      </c>
      <c r="H6" s="45">
        <f t="shared" ref="H6" si="0">(E6+F6+G6)/3</f>
        <v>32230</v>
      </c>
      <c r="I6" s="37">
        <f t="shared" ref="I6" si="1">SQRT(((POWER(E6-H6,2)+POWER(F6-H6,2)+POWER(G6-H6,2))/(3-1)))</f>
        <v>252.38858928247924</v>
      </c>
      <c r="J6" s="37">
        <f t="shared" ref="J6" si="2">I6/H6*100</f>
        <v>0.78308591151870688</v>
      </c>
      <c r="K6" s="38">
        <f t="shared" ref="K6" si="3">D6*H6</f>
        <v>32230</v>
      </c>
      <c r="L6" s="15"/>
      <c r="M6" s="15"/>
      <c r="N6" s="15"/>
    </row>
    <row r="7" spans="1:14" x14ac:dyDescent="0.25">
      <c r="A7" s="57" t="s">
        <v>12</v>
      </c>
      <c r="B7" s="58"/>
      <c r="C7" s="58"/>
      <c r="D7" s="59"/>
      <c r="E7" s="26">
        <f>SUMPRODUCT(E6:E6,$D6:$D6)</f>
        <v>32000</v>
      </c>
      <c r="F7" s="26">
        <f>SUMPRODUCT(F6:F6,$D6:$D6)</f>
        <v>32500</v>
      </c>
      <c r="G7" s="26">
        <f>SUMPRODUCT(G6:G6,$D6:$D6)</f>
        <v>32190</v>
      </c>
      <c r="H7" s="10"/>
      <c r="K7" s="22">
        <f>SUM(K6:K6)</f>
        <v>32230</v>
      </c>
      <c r="M7" s="16"/>
      <c r="N7" s="17"/>
    </row>
    <row r="8" spans="1:14" x14ac:dyDescent="0.25">
      <c r="G8" s="39"/>
    </row>
    <row r="9" spans="1:14" ht="15.75" x14ac:dyDescent="0.25">
      <c r="A9" s="54" t="s">
        <v>11</v>
      </c>
      <c r="B9" s="54"/>
      <c r="C9" s="54"/>
      <c r="D9" s="54"/>
      <c r="E9" s="54"/>
      <c r="F9" s="54"/>
      <c r="G9" s="54"/>
      <c r="H9" s="54"/>
      <c r="I9" s="51">
        <f>K7</f>
        <v>32230</v>
      </c>
      <c r="J9" s="51"/>
      <c r="K9" s="4" t="s">
        <v>5</v>
      </c>
      <c r="L9" s="4"/>
      <c r="M9" s="4"/>
      <c r="N9" s="4"/>
    </row>
    <row r="10" spans="1:14" ht="15.75" x14ac:dyDescent="0.25">
      <c r="A10" s="54" t="s">
        <v>10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15.75" x14ac:dyDescent="0.25">
      <c r="A11" s="54" t="s">
        <v>15</v>
      </c>
      <c r="B11" s="54"/>
      <c r="C11" s="54"/>
      <c r="D11" s="54"/>
      <c r="E11" s="54"/>
      <c r="F11" s="54"/>
      <c r="G11" s="54"/>
      <c r="H11" s="20"/>
      <c r="I11" s="20"/>
      <c r="J11" s="20"/>
      <c r="K11" s="20"/>
      <c r="L11" s="20"/>
      <c r="M11" s="20"/>
      <c r="N11" s="20"/>
    </row>
    <row r="12" spans="1:14" ht="64.900000000000006" customHeight="1" x14ac:dyDescent="0.25">
      <c r="A12" s="52" t="s">
        <v>8</v>
      </c>
      <c r="B12" s="52"/>
      <c r="C12" s="53" t="s">
        <v>21</v>
      </c>
      <c r="D12" s="53"/>
      <c r="E12" s="53"/>
      <c r="F12" s="53"/>
      <c r="G12" s="53"/>
      <c r="H12" s="53"/>
      <c r="I12" s="8"/>
      <c r="J12" s="8"/>
      <c r="K12" s="8"/>
      <c r="L12" s="8"/>
      <c r="M12" s="8"/>
      <c r="N12" s="8"/>
    </row>
    <row r="13" spans="1:14" ht="50.25" customHeight="1" x14ac:dyDescent="0.25">
      <c r="A13" s="18"/>
      <c r="B13" s="18"/>
      <c r="C13" s="19"/>
      <c r="D13" s="27"/>
      <c r="E13" s="27"/>
      <c r="F13" s="19"/>
      <c r="G13" s="44"/>
      <c r="H13" s="31"/>
      <c r="I13" s="1"/>
      <c r="J13" s="7"/>
      <c r="K13" s="3"/>
      <c r="L13" s="3"/>
      <c r="M13" s="3"/>
      <c r="N13" s="1"/>
    </row>
    <row r="14" spans="1:14" ht="24.75" customHeight="1" x14ac:dyDescent="0.25">
      <c r="A14" s="50"/>
      <c r="B14" s="50"/>
      <c r="C14" s="11"/>
      <c r="D14" s="28"/>
      <c r="E14" s="29"/>
      <c r="F14" s="11"/>
      <c r="G14" s="31"/>
      <c r="I14" s="31"/>
      <c r="J14" s="32"/>
      <c r="K14" s="5"/>
      <c r="L14" s="5"/>
      <c r="M14" s="5"/>
      <c r="N14" s="6"/>
    </row>
    <row r="15" spans="1:14" x14ac:dyDescent="0.25">
      <c r="E15" s="30"/>
      <c r="F15" s="16"/>
      <c r="G15" s="16"/>
      <c r="H15" s="16"/>
      <c r="I15" s="16"/>
      <c r="J15" s="16"/>
    </row>
    <row r="16" spans="1:14" x14ac:dyDescent="0.25">
      <c r="E16" s="30"/>
      <c r="F16" s="33"/>
      <c r="G16" s="33"/>
      <c r="H16" s="33"/>
      <c r="I16" s="34"/>
      <c r="J16" s="16"/>
    </row>
    <row r="17" spans="5:10" x14ac:dyDescent="0.25">
      <c r="E17" s="30"/>
      <c r="F17" s="33"/>
      <c r="G17" s="35"/>
      <c r="H17" s="33"/>
      <c r="I17" s="36"/>
      <c r="J17" s="16"/>
    </row>
    <row r="18" spans="5:10" x14ac:dyDescent="0.25">
      <c r="E18" s="30"/>
      <c r="F18" s="16"/>
      <c r="G18" s="16"/>
      <c r="H18" s="16"/>
      <c r="I18" s="16"/>
      <c r="J18" s="16"/>
    </row>
    <row r="19" spans="5:10" x14ac:dyDescent="0.25">
      <c r="F19" s="16"/>
      <c r="G19" s="16"/>
      <c r="H19" s="16"/>
      <c r="I19" s="16"/>
      <c r="J19" s="16"/>
    </row>
    <row r="20" spans="5:10" x14ac:dyDescent="0.25">
      <c r="F20" s="16"/>
      <c r="G20" s="16"/>
      <c r="H20" s="16"/>
      <c r="I20" s="16"/>
      <c r="J20" s="16"/>
    </row>
  </sheetData>
  <mergeCells count="15">
    <mergeCell ref="A3:N3"/>
    <mergeCell ref="A4:A5"/>
    <mergeCell ref="B4:B5"/>
    <mergeCell ref="C4:C5"/>
    <mergeCell ref="A14:B14"/>
    <mergeCell ref="I9:J9"/>
    <mergeCell ref="A12:B12"/>
    <mergeCell ref="C12:H12"/>
    <mergeCell ref="A9:H9"/>
    <mergeCell ref="A10:N10"/>
    <mergeCell ref="D4:D5"/>
    <mergeCell ref="H4:J4"/>
    <mergeCell ref="A7:D7"/>
    <mergeCell ref="A11:G11"/>
    <mergeCell ref="E4:G4"/>
  </mergeCells>
  <printOptions horizontalCentered="1" verticalCentered="1"/>
  <pageMargins left="0.35433070866141736" right="0.39370078740157483" top="0.19" bottom="0.74803149606299213" header="0.16" footer="0.31496062992125984"/>
  <pageSetup paperSize="9" scale="64" fitToHeight="0" orientation="landscape" r:id="rId1"/>
  <ignoredErrors>
    <ignoredError sqref="E7:G7" formulaRange="1"/>
    <ignoredError sqref="J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Васехин</cp:lastModifiedBy>
  <cp:lastPrinted>2026-05-26T13:30:05Z</cp:lastPrinted>
  <dcterms:created xsi:type="dcterms:W3CDTF">2014-01-15T18:15:09Z</dcterms:created>
  <dcterms:modified xsi:type="dcterms:W3CDTF">2026-05-28T12:07:57Z</dcterms:modified>
</cp:coreProperties>
</file>