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ndromeda\zakupki$\Закупки\Торги\Единственный поставщик без плана\2026\44-ФЗ\№ 36-44ЕАТ_26 (смывающие_Иванова)\"/>
    </mc:Choice>
  </mc:AlternateContent>
  <bookViews>
    <workbookView xWindow="0" yWindow="0" windowWidth="19200" windowHeight="10995"/>
  </bookViews>
  <sheets>
    <sheet name="Лист1" sheetId="1" r:id="rId1"/>
    <sheet name="Лист2" sheetId="3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4" i="1"/>
  <c r="J14" i="1"/>
  <c r="K14" i="1" s="1"/>
  <c r="I13" i="1"/>
  <c r="J13" i="1"/>
  <c r="K13" i="1" s="1"/>
  <c r="G16" i="1"/>
  <c r="I12" i="1"/>
  <c r="J12" i="1"/>
  <c r="K12" i="1" s="1"/>
  <c r="F16" i="1"/>
  <c r="E15" i="1"/>
  <c r="E9" i="1"/>
  <c r="D18" i="1" l="1"/>
  <c r="I15" i="1" l="1"/>
  <c r="J15" i="1" s="1"/>
  <c r="K15" i="1" s="1"/>
  <c r="I9" i="1" l="1"/>
  <c r="I10" i="1"/>
  <c r="I11" i="1"/>
  <c r="J11" i="1" l="1"/>
  <c r="K11" i="1" s="1"/>
  <c r="J10" i="1"/>
  <c r="K10" i="1" s="1"/>
  <c r="J9" i="1"/>
  <c r="K9" i="1" s="1"/>
  <c r="I8" i="1"/>
  <c r="J8" i="1" l="1"/>
  <c r="K8" i="1" s="1"/>
</calcChain>
</file>

<file path=xl/sharedStrings.xml><?xml version="1.0" encoding="utf-8"?>
<sst xmlns="http://schemas.openxmlformats.org/spreadsheetml/2006/main" count="45" uniqueCount="37">
  <si>
    <t>№</t>
  </si>
  <si>
    <t>Ед. изм</t>
  </si>
  <si>
    <t>Коммерческие предложения (руб./ед.изм.)</t>
  </si>
  <si>
    <t xml:space="preserve">Средняя арифметическая цена за единицу     &lt;ц&gt; 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</si>
  <si>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</si>
  <si>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</si>
  <si>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Наименование товара (работы, услуги)</t>
  </si>
  <si>
    <t>Оценка однородности совокупности значений выявленных цен, используемых в расчете Н(М)ЦК</t>
  </si>
  <si>
    <t>Компл</t>
  </si>
  <si>
    <t>шт</t>
  </si>
  <si>
    <t>Начальник ОЗ             _____________________          Жук Ю.А.</t>
  </si>
  <si>
    <t>ОКПД2</t>
  </si>
  <si>
    <t>Расчет на основе представленных сведений составила</t>
  </si>
  <si>
    <t>Обоснование начальной (максимальной) цены контракта (далее: Н(М)ЦК)</t>
  </si>
  <si>
    <t xml:space="preserve">Поставщик №1                       </t>
  </si>
  <si>
    <t xml:space="preserve">Поставщик №2                       </t>
  </si>
  <si>
    <t xml:space="preserve">Поставщик №3                  </t>
  </si>
  <si>
    <t>ИТОГО</t>
  </si>
  <si>
    <t>В соответствии с принципом эффективности использования средств, Заказчик принял решение об утверждении НМЦК на основе минимального ценового предложения потенциального поставщика. Наименьшая цена составила:</t>
  </si>
  <si>
    <t>руб</t>
  </si>
  <si>
    <t>*Заказчик берёт во внимание предложееные поставщиками/исполнителями условия поставки/оказания услуг, сроки, аванс (при наличии), но исходит из своих собственных потребностей.</t>
  </si>
  <si>
    <r>
      <rPr>
        <i/>
        <sz val="12"/>
        <rFont val="Times New Roman"/>
        <family val="1"/>
        <charset val="204"/>
      </rPr>
      <t xml:space="preserve">Предмет контракта: </t>
    </r>
    <r>
      <rPr>
        <b/>
        <sz val="12"/>
        <rFont val="Times New Roman"/>
        <family val="1"/>
        <charset val="204"/>
      </rPr>
      <t>Поставка дерматологических средств индивидуальной защиты и смывающих средств</t>
    </r>
  </si>
  <si>
    <t>Мыло туалетное, 100 г</t>
  </si>
  <si>
    <t>Крем защитный универсальный  100 мл.</t>
  </si>
  <si>
    <t xml:space="preserve">Крем для рук и лица восстанавливающий 100 мл </t>
  </si>
  <si>
    <t xml:space="preserve">Средство репеллентное, флакон 100 мл </t>
  </si>
  <si>
    <t>Крем для защиты кожи при работе в условиях пониженных температур 100 мл</t>
  </si>
  <si>
    <t xml:space="preserve">Спрей для ног дезодорирующий с противогрибковым эффектом 100 мл </t>
  </si>
  <si>
    <t>Паста очищающая от сильных загрязнений 200 мл</t>
  </si>
  <si>
    <t>Мыло жидкое 5 л.</t>
  </si>
  <si>
    <t>20.42.15.141</t>
  </si>
  <si>
    <t>21.20.10.243</t>
  </si>
  <si>
    <t>20.42.15.150</t>
  </si>
  <si>
    <t>20.42.19.120</t>
  </si>
  <si>
    <t xml:space="preserve">20.41.31.210 </t>
  </si>
  <si>
    <t>20.41.31.110</t>
  </si>
  <si>
    <t>20.41.31.130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</si>
</sst>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2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8" fillId="0" borderId="0"/>
  </cellStyleXfs>
  <cellXfs count="54">
    <xf numFmtId="0" fontId="0" fillId="0" borderId="0" xfId="0"/>
    <xf numFmtId="0" fontId="4" fillId="0" borderId="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top" wrapText="1"/>
    </xf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vertical="top"/>
    </xf>
    <xf numFmtId="0" fontId="7" fillId="0" borderId="0" xfId="0" applyFont="1" applyFill="1" applyBorder="1" applyAlignment="1">
      <alignment horizontal="justify" wrapText="1"/>
    </xf>
    <xf numFmtId="2" fontId="6" fillId="0" borderId="0" xfId="0" applyNumberFormat="1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2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/>
    </xf>
    <xf numFmtId="0" fontId="9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center" vertical="center" wrapText="1"/>
    </xf>
    <xf numFmtId="164" fontId="19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/>
    </xf>
    <xf numFmtId="2" fontId="20" fillId="0" borderId="1" xfId="0" applyNumberFormat="1" applyFont="1" applyFill="1" applyBorder="1" applyAlignment="1">
      <alignment horizontal="center" vertical="center" wrapText="1"/>
    </xf>
    <xf numFmtId="2" fontId="17" fillId="0" borderId="0" xfId="0" applyNumberFormat="1" applyFont="1" applyFill="1" applyAlignment="1">
      <alignment horizontal="left" vertical="center"/>
    </xf>
    <xf numFmtId="0" fontId="19" fillId="0" borderId="0" xfId="0" applyFont="1" applyFill="1"/>
    <xf numFmtId="0" fontId="12" fillId="0" borderId="0" xfId="0" applyFont="1" applyFill="1"/>
    <xf numFmtId="0" fontId="21" fillId="0" borderId="0" xfId="0" applyFont="1" applyFill="1"/>
    <xf numFmtId="2" fontId="14" fillId="0" borderId="1" xfId="0" applyNumberFormat="1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right" vertical="top"/>
    </xf>
    <xf numFmtId="0" fontId="2" fillId="0" borderId="0" xfId="0" applyFont="1" applyBorder="1" applyAlignment="1">
      <alignment horizontal="center" vertical="center" wrapText="1"/>
    </xf>
    <xf numFmtId="4" fontId="17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0" fontId="13" fillId="0" borderId="0" xfId="0" applyFont="1" applyFill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wrapText="1"/>
    </xf>
    <xf numFmtId="0" fontId="9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</xdr:colOff>
      <xdr:row>6</xdr:row>
      <xdr:rowOff>952500</xdr:rowOff>
    </xdr:from>
    <xdr:to>
      <xdr:col>11</xdr:col>
      <xdr:colOff>0</xdr:colOff>
      <xdr:row>6</xdr:row>
      <xdr:rowOff>1304925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81210" y="2110740"/>
          <a:ext cx="96393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6</xdr:row>
      <xdr:rowOff>923925</xdr:rowOff>
    </xdr:from>
    <xdr:to>
      <xdr:col>9</xdr:col>
      <xdr:colOff>1019175</xdr:colOff>
      <xdr:row>6</xdr:row>
      <xdr:rowOff>1362075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622030" y="208216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abSelected="1" zoomScaleNormal="100" workbookViewId="0">
      <selection activeCell="E8" sqref="E8:E15"/>
    </sheetView>
  </sheetViews>
  <sheetFormatPr defaultColWidth="9.1328125" defaultRowHeight="13.15" x14ac:dyDescent="0.4"/>
  <cols>
    <col min="1" max="1" width="11.1328125" style="9" customWidth="1"/>
    <col min="2" max="2" width="3.1328125" style="9" customWidth="1"/>
    <col min="3" max="3" width="48.3984375" style="9" customWidth="1"/>
    <col min="4" max="4" width="6.3984375" style="9" customWidth="1"/>
    <col min="5" max="5" width="6.86328125" style="11" customWidth="1"/>
    <col min="6" max="6" width="11.3984375" style="9" customWidth="1"/>
    <col min="7" max="7" width="11.1328125" style="9" customWidth="1"/>
    <col min="8" max="8" width="11.73046875" style="9" customWidth="1"/>
    <col min="9" max="9" width="15.59765625" style="9" customWidth="1"/>
    <col min="10" max="10" width="15.3984375" style="9" customWidth="1"/>
    <col min="11" max="11" width="14.265625" style="9" customWidth="1"/>
    <col min="12" max="12" width="9.86328125" style="9" customWidth="1"/>
    <col min="13" max="16384" width="9.1328125" style="9"/>
  </cols>
  <sheetData>
    <row r="1" spans="1:12" ht="12.75" customHeight="1" x14ac:dyDescent="0.4">
      <c r="K1" s="39"/>
    </row>
    <row r="2" spans="1:12" ht="12.75" customHeight="1" x14ac:dyDescent="0.4">
      <c r="K2" s="39"/>
    </row>
    <row r="3" spans="1:12" ht="24" customHeight="1" x14ac:dyDescent="0.4">
      <c r="K3" s="39"/>
    </row>
    <row r="4" spans="1:12" ht="15" x14ac:dyDescent="0.4">
      <c r="B4" s="40" t="s">
        <v>13</v>
      </c>
      <c r="C4" s="40"/>
      <c r="D4" s="40"/>
      <c r="E4" s="40"/>
      <c r="F4" s="40"/>
      <c r="G4" s="40"/>
      <c r="H4" s="40"/>
      <c r="I4" s="40"/>
      <c r="J4" s="40"/>
      <c r="K4" s="40"/>
    </row>
    <row r="5" spans="1:12" ht="15.75" customHeight="1" x14ac:dyDescent="0.4">
      <c r="B5" s="41" t="s">
        <v>21</v>
      </c>
      <c r="C5" s="41"/>
      <c r="D5" s="41"/>
      <c r="E5" s="41"/>
      <c r="F5" s="41"/>
      <c r="G5" s="41"/>
      <c r="H5" s="41"/>
      <c r="I5" s="41"/>
      <c r="J5" s="41"/>
      <c r="K5" s="41"/>
    </row>
    <row r="6" spans="1:12" ht="50.25" customHeight="1" x14ac:dyDescent="0.4">
      <c r="A6" s="38" t="s">
        <v>11</v>
      </c>
      <c r="B6" s="42" t="s">
        <v>0</v>
      </c>
      <c r="C6" s="43" t="s">
        <v>6</v>
      </c>
      <c r="D6" s="45" t="s">
        <v>1</v>
      </c>
      <c r="E6" s="45" t="s">
        <v>8</v>
      </c>
      <c r="F6" s="47" t="s">
        <v>2</v>
      </c>
      <c r="G6" s="48"/>
      <c r="H6" s="49"/>
      <c r="I6" s="50" t="s">
        <v>7</v>
      </c>
      <c r="J6" s="50"/>
      <c r="K6" s="50"/>
    </row>
    <row r="7" spans="1:12" ht="159" customHeight="1" x14ac:dyDescent="0.4">
      <c r="A7" s="38"/>
      <c r="B7" s="42"/>
      <c r="C7" s="44"/>
      <c r="D7" s="46"/>
      <c r="E7" s="46"/>
      <c r="F7" s="4" t="s">
        <v>14</v>
      </c>
      <c r="G7" s="3" t="s">
        <v>15</v>
      </c>
      <c r="H7" s="3" t="s">
        <v>16</v>
      </c>
      <c r="I7" s="1" t="s">
        <v>3</v>
      </c>
      <c r="J7" s="1" t="s">
        <v>4</v>
      </c>
      <c r="K7" s="1" t="s">
        <v>5</v>
      </c>
    </row>
    <row r="8" spans="1:12" ht="15.4" x14ac:dyDescent="0.45">
      <c r="A8" s="5" t="s">
        <v>30</v>
      </c>
      <c r="B8" s="22">
        <v>1</v>
      </c>
      <c r="C8" s="52" t="s">
        <v>23</v>
      </c>
      <c r="D8" s="51" t="s">
        <v>9</v>
      </c>
      <c r="E8" s="53">
        <v>3</v>
      </c>
      <c r="F8" s="31">
        <v>68.319999999999993</v>
      </c>
      <c r="G8" s="7">
        <v>170</v>
      </c>
      <c r="H8" s="7">
        <v>84</v>
      </c>
      <c r="I8" s="7">
        <f t="shared" ref="I8" si="0">AVERAGE(F8:H8)</f>
        <v>107.44</v>
      </c>
      <c r="J8" s="5">
        <f t="shared" ref="J8:J15" si="1">SQRT(((SUM((POWER(F8-I8,2)),(POWER(G8-I8,2)),(POWER(H8-I8,2))/(COLUMNS(F8:H8)-1)))))</f>
        <v>75.623044106938735</v>
      </c>
      <c r="K8" s="5">
        <f t="shared" ref="K8:K15" si="2">J8/I8*100</f>
        <v>70.38630315240016</v>
      </c>
      <c r="L8" s="10"/>
    </row>
    <row r="9" spans="1:12" ht="15.4" x14ac:dyDescent="0.45">
      <c r="A9" s="5" t="s">
        <v>30</v>
      </c>
      <c r="B9" s="22">
        <v>2</v>
      </c>
      <c r="C9" s="52" t="s">
        <v>24</v>
      </c>
      <c r="D9" s="51" t="s">
        <v>9</v>
      </c>
      <c r="E9" s="53">
        <f>10+3</f>
        <v>13</v>
      </c>
      <c r="F9" s="31">
        <v>157.38</v>
      </c>
      <c r="G9" s="7">
        <v>156</v>
      </c>
      <c r="H9" s="7">
        <v>84</v>
      </c>
      <c r="I9" s="7">
        <f t="shared" ref="I9:I15" si="3">AVERAGE(F9:H9)</f>
        <v>132.46</v>
      </c>
      <c r="J9" s="5">
        <f t="shared" si="1"/>
        <v>48.469823601907187</v>
      </c>
      <c r="K9" s="5">
        <f t="shared" si="2"/>
        <v>36.592045600111121</v>
      </c>
      <c r="L9" s="10"/>
    </row>
    <row r="10" spans="1:12" ht="15.4" x14ac:dyDescent="0.45">
      <c r="A10" s="5" t="s">
        <v>31</v>
      </c>
      <c r="B10" s="22">
        <v>3</v>
      </c>
      <c r="C10" s="52" t="s">
        <v>25</v>
      </c>
      <c r="D10" s="51" t="s">
        <v>9</v>
      </c>
      <c r="E10" s="53">
        <v>1</v>
      </c>
      <c r="F10" s="32">
        <v>247.66</v>
      </c>
      <c r="G10" s="7">
        <v>337</v>
      </c>
      <c r="H10" s="7">
        <v>327</v>
      </c>
      <c r="I10" s="7">
        <f t="shared" si="3"/>
        <v>303.88666666666666</v>
      </c>
      <c r="J10" s="5">
        <f t="shared" si="1"/>
        <v>67.268447118822195</v>
      </c>
      <c r="K10" s="5">
        <f t="shared" si="2"/>
        <v>22.136031125251364</v>
      </c>
      <c r="L10" s="10"/>
    </row>
    <row r="11" spans="1:12" ht="30.75" x14ac:dyDescent="0.45">
      <c r="A11" s="5" t="s">
        <v>32</v>
      </c>
      <c r="B11" s="22">
        <v>4</v>
      </c>
      <c r="C11" s="52" t="s">
        <v>26</v>
      </c>
      <c r="D11" s="51" t="s">
        <v>9</v>
      </c>
      <c r="E11" s="53">
        <v>2</v>
      </c>
      <c r="F11" s="31">
        <v>192.76</v>
      </c>
      <c r="G11" s="7">
        <v>257</v>
      </c>
      <c r="H11" s="7">
        <v>272</v>
      </c>
      <c r="I11" s="7">
        <f t="shared" si="3"/>
        <v>240.58666666666667</v>
      </c>
      <c r="J11" s="5">
        <f t="shared" si="1"/>
        <v>55.228491841721628</v>
      </c>
      <c r="K11" s="5">
        <f t="shared" si="2"/>
        <v>22.955757526763033</v>
      </c>
      <c r="L11" s="10"/>
    </row>
    <row r="12" spans="1:12" ht="30.75" x14ac:dyDescent="0.45">
      <c r="A12" s="5" t="s">
        <v>33</v>
      </c>
      <c r="B12" s="33">
        <v>5</v>
      </c>
      <c r="C12" s="52" t="s">
        <v>27</v>
      </c>
      <c r="D12" s="51" t="s">
        <v>9</v>
      </c>
      <c r="E12" s="53">
        <v>20</v>
      </c>
      <c r="F12" s="31">
        <v>200.08</v>
      </c>
      <c r="G12" s="7">
        <v>163</v>
      </c>
      <c r="H12" s="7">
        <v>208</v>
      </c>
      <c r="I12" s="7">
        <f t="shared" si="3"/>
        <v>190.36</v>
      </c>
      <c r="J12" s="5">
        <f t="shared" si="1"/>
        <v>31.601151877740161</v>
      </c>
      <c r="K12" s="5">
        <f t="shared" si="2"/>
        <v>16.600731181834501</v>
      </c>
      <c r="L12" s="10"/>
    </row>
    <row r="13" spans="1:12" ht="15.4" x14ac:dyDescent="0.45">
      <c r="A13" s="5" t="s">
        <v>34</v>
      </c>
      <c r="B13" s="33">
        <v>6</v>
      </c>
      <c r="C13" s="52" t="s">
        <v>28</v>
      </c>
      <c r="D13" s="51" t="s">
        <v>9</v>
      </c>
      <c r="E13" s="53">
        <v>7</v>
      </c>
      <c r="F13" s="31">
        <v>117.12</v>
      </c>
      <c r="G13" s="7">
        <v>215</v>
      </c>
      <c r="H13" s="7">
        <v>151</v>
      </c>
      <c r="I13" s="7">
        <f t="shared" si="3"/>
        <v>161.04</v>
      </c>
      <c r="J13" s="5">
        <f t="shared" si="1"/>
        <v>69.936033630740027</v>
      </c>
      <c r="K13" s="5">
        <f t="shared" si="2"/>
        <v>43.427740704632406</v>
      </c>
      <c r="L13" s="10"/>
    </row>
    <row r="14" spans="1:12" ht="15.4" x14ac:dyDescent="0.45">
      <c r="A14" s="5" t="s">
        <v>35</v>
      </c>
      <c r="B14" s="33">
        <v>7</v>
      </c>
      <c r="C14" s="52" t="s">
        <v>22</v>
      </c>
      <c r="D14" s="51" t="s">
        <v>9</v>
      </c>
      <c r="E14" s="53">
        <v>230</v>
      </c>
      <c r="F14" s="31">
        <v>22.93</v>
      </c>
      <c r="G14" s="7">
        <v>65</v>
      </c>
      <c r="H14" s="7">
        <v>31</v>
      </c>
      <c r="I14" s="7">
        <f t="shared" si="3"/>
        <v>39.643333333333338</v>
      </c>
      <c r="J14" s="5">
        <f t="shared" si="1"/>
        <v>30.978212684257805</v>
      </c>
      <c r="K14" s="5">
        <f t="shared" si="2"/>
        <v>78.142300557280251</v>
      </c>
      <c r="L14" s="10"/>
    </row>
    <row r="15" spans="1:12" ht="15.4" x14ac:dyDescent="0.45">
      <c r="A15" s="5" t="s">
        <v>36</v>
      </c>
      <c r="B15" s="33">
        <v>8</v>
      </c>
      <c r="C15" s="52" t="s">
        <v>29</v>
      </c>
      <c r="D15" s="51" t="s">
        <v>9</v>
      </c>
      <c r="E15" s="53">
        <f>2+6</f>
        <v>8</v>
      </c>
      <c r="F15" s="31">
        <v>1179.74</v>
      </c>
      <c r="G15" s="7">
        <v>1374</v>
      </c>
      <c r="H15" s="7">
        <v>1731</v>
      </c>
      <c r="I15" s="7">
        <f t="shared" si="3"/>
        <v>1428.2466666666667</v>
      </c>
      <c r="J15" s="5">
        <f t="shared" si="1"/>
        <v>332.4575982654697</v>
      </c>
      <c r="K15" s="5">
        <f t="shared" si="2"/>
        <v>23.277323590145706</v>
      </c>
      <c r="L15" s="10"/>
    </row>
    <row r="16" spans="1:12" x14ac:dyDescent="0.4">
      <c r="A16" s="34" t="s">
        <v>17</v>
      </c>
      <c r="B16" s="34"/>
      <c r="C16" s="34"/>
      <c r="D16" s="34"/>
      <c r="E16" s="34"/>
      <c r="F16" s="23">
        <f>F8*E8+F9*E9+F10*E10+F11*E11+F12*E12+F13*E13+F14*E14+F15*E15</f>
        <v>22417.34</v>
      </c>
      <c r="G16" s="23">
        <f>G8*E8+G9*E9+G10*E10+G11*E11+G12*E12+G13*E13+G14*E14+G15*E15</f>
        <v>34096</v>
      </c>
      <c r="H16" s="23">
        <f>H8*E8+H9*E9+H10*E10+H11*E11+H12*E12+H13*E13+H14*E14+H15*E15</f>
        <v>28410</v>
      </c>
      <c r="I16" s="24"/>
      <c r="J16" s="25"/>
      <c r="K16" s="26"/>
    </row>
    <row r="17" spans="1:11" s="12" customFormat="1" x14ac:dyDescent="0.4">
      <c r="B17" s="8"/>
      <c r="C17" s="13"/>
      <c r="D17" s="2"/>
      <c r="E17" s="6"/>
      <c r="F17" s="14"/>
      <c r="G17" s="14"/>
      <c r="H17" s="14"/>
      <c r="I17" s="15"/>
      <c r="J17" s="16"/>
      <c r="K17" s="17"/>
    </row>
    <row r="18" spans="1:11" s="18" customFormat="1" ht="76.150000000000006" customHeight="1" x14ac:dyDescent="0.45">
      <c r="A18" s="35" t="s">
        <v>18</v>
      </c>
      <c r="B18" s="35"/>
      <c r="C18" s="35"/>
      <c r="D18" s="36">
        <f>F16</f>
        <v>22417.34</v>
      </c>
      <c r="E18" s="37"/>
      <c r="F18" s="27" t="s">
        <v>19</v>
      </c>
      <c r="G18" s="19"/>
      <c r="H18" s="19"/>
      <c r="I18" s="20"/>
      <c r="K18" s="20"/>
    </row>
    <row r="19" spans="1:11" ht="15.4" x14ac:dyDescent="0.45">
      <c r="A19" s="28"/>
      <c r="B19" s="28"/>
      <c r="C19" s="29"/>
      <c r="D19" s="28"/>
      <c r="E19" s="28"/>
      <c r="F19" s="28"/>
      <c r="G19" s="21"/>
      <c r="H19" s="21"/>
    </row>
    <row r="20" spans="1:11" ht="13.9" x14ac:dyDescent="0.4">
      <c r="A20" s="28"/>
      <c r="B20" s="28"/>
      <c r="C20" s="29" t="s">
        <v>12</v>
      </c>
      <c r="D20" s="28"/>
      <c r="E20" s="28"/>
      <c r="F20" s="28"/>
    </row>
    <row r="21" spans="1:11" ht="13.9" x14ac:dyDescent="0.4">
      <c r="A21" s="28"/>
      <c r="B21" s="28"/>
      <c r="C21" s="29" t="s">
        <v>10</v>
      </c>
      <c r="D21" s="28"/>
      <c r="E21" s="28"/>
      <c r="F21" s="28"/>
    </row>
    <row r="22" spans="1:11" x14ac:dyDescent="0.4">
      <c r="A22" s="28"/>
      <c r="B22" s="28"/>
      <c r="C22" s="28"/>
      <c r="D22" s="28"/>
      <c r="E22" s="28"/>
      <c r="F22" s="28"/>
    </row>
    <row r="23" spans="1:11" x14ac:dyDescent="0.4">
      <c r="A23" s="30" t="s">
        <v>20</v>
      </c>
    </row>
  </sheetData>
  <mergeCells count="13">
    <mergeCell ref="A16:E16"/>
    <mergeCell ref="A18:C18"/>
    <mergeCell ref="D18:E18"/>
    <mergeCell ref="A6:A7"/>
    <mergeCell ref="K1:K3"/>
    <mergeCell ref="B4:K4"/>
    <mergeCell ref="B5:K5"/>
    <mergeCell ref="B6:B7"/>
    <mergeCell ref="C6:C7"/>
    <mergeCell ref="D6:D7"/>
    <mergeCell ref="E6:E7"/>
    <mergeCell ref="F6:H6"/>
    <mergeCell ref="I6:K6"/>
  </mergeCells>
  <printOptions horizontalCentered="1"/>
  <pageMargins left="0.19685039370078741" right="0.19685039370078741" top="0.19685039370078741" bottom="0.19685039370078741" header="0.31496062992125984" footer="0.31496062992125984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A4" sqref="A1:XFD1048576"/>
    </sheetView>
  </sheetViews>
  <sheetFormatPr defaultRowHeight="14.25" x14ac:dyDescent="0.4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IGC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Жук Юлия Анатольевна</dc:creator>
  <cp:lastModifiedBy>Жук Юлия Анатольевна</cp:lastModifiedBy>
  <cp:lastPrinted>2025-02-07T03:23:54Z</cp:lastPrinted>
  <dcterms:created xsi:type="dcterms:W3CDTF">2014-10-14T05:33:47Z</dcterms:created>
  <dcterms:modified xsi:type="dcterms:W3CDTF">2026-08-10T09:17:59Z</dcterms:modified>
</cp:coreProperties>
</file>