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Контратная служба\!Закупки 2026\! ЕАТ. Прямые договоры\219. Клапан сердца\"/>
    </mc:Choice>
  </mc:AlternateContent>
  <bookViews>
    <workbookView xWindow="0" yWindow="0" windowWidth="28800" windowHeight="11535"/>
  </bookViews>
  <sheets>
    <sheet name="НМЦК" sheetId="1" r:id="rId1"/>
  </sheets>
  <calcPr calcId="15251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0" i="1" l="1"/>
  <c r="R10" i="1" s="1"/>
  <c r="O10" i="1"/>
  <c r="N10" i="1"/>
  <c r="L10" i="1"/>
  <c r="P10" i="1" l="1"/>
  <c r="R11" i="1"/>
</calcChain>
</file>

<file path=xl/sharedStrings.xml><?xml version="1.0" encoding="utf-8"?>
<sst xmlns="http://schemas.openxmlformats.org/spreadsheetml/2006/main" count="34" uniqueCount="30">
  <si>
    <t>№ п/п</t>
  </si>
  <si>
    <t>Наименование товара</t>
  </si>
  <si>
    <t>Ед. изм.</t>
  </si>
  <si>
    <t>Кол-во</t>
  </si>
  <si>
    <t>Цена без НДС (руб.)</t>
  </si>
  <si>
    <t>Сумма НДС (руб.)</t>
  </si>
  <si>
    <t>Источник ценовой информации (за цену единицы)</t>
  </si>
  <si>
    <t>% НДС</t>
  </si>
  <si>
    <t>Среднее квадратичное отклонение</t>
  </si>
  <si>
    <r>
      <t xml:space="preserve">Коэффициент вариации (%)
</t>
    </r>
    <r>
      <rPr>
        <i/>
        <sz val="10"/>
        <color theme="1"/>
        <rFont val="Times New Roman"/>
        <family val="1"/>
        <charset val="204"/>
      </rPr>
      <t>(не должен превышать 33 %)</t>
    </r>
  </si>
  <si>
    <t>Однородность совокупности значений выявленных цен без учета НДС</t>
  </si>
  <si>
    <t>Тип объекта закупки</t>
  </si>
  <si>
    <t>Товар</t>
  </si>
  <si>
    <t>НМЦК:</t>
  </si>
  <si>
    <t>ОБОСНОВАНИЕ ЦЕНЫ КОНТРАКТА</t>
  </si>
  <si>
    <t>При обосновании цены контракта Заказчик руководствовался «Методическими рекомендациями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исполнителем)», утвержденными приказом Министерства экономического развития Российской Федерации от 2 октября 2013 г. № 567.</t>
  </si>
  <si>
    <t>Средняя (средневзвешенная) цена единицы без учета НДС
(руб.)</t>
  </si>
  <si>
    <t>Средняя (средневзвешенная) цена единицы с учетом НДС
(руб.)</t>
  </si>
  <si>
    <t>Минимальная цена за единицу с учетом НДС
(руб.)</t>
  </si>
  <si>
    <t>Сумма по минимальной цене за единицу с учетом НДС
(руб.)</t>
  </si>
  <si>
    <t>ОКПД 2</t>
  </si>
  <si>
    <t>Специалист  по закупкам: _______________ А.Н. Шипилов</t>
  </si>
  <si>
    <t>на поставку медицинских изделий для нужд ФГБУ «НМИЦ пульмонологии» ФМБА России</t>
  </si>
  <si>
    <t>Дата подготовки обоснования НМЦК: 13.08.2026</t>
  </si>
  <si>
    <t>32.50.22.190</t>
  </si>
  <si>
    <t>Протез аортального клапана механический двустворчатый</t>
  </si>
  <si>
    <t>Штука</t>
  </si>
  <si>
    <t>Коммерческое предложение
№ 1208-01
от 12.08.2026 г.</t>
  </si>
  <si>
    <t>Коммерческое предложение
№ 1454
от 12.08.2026 г.</t>
  </si>
  <si>
    <t>Коммерческое предложение
№ б/н
от 12.08.2026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</si>
</sst>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1" fillId="0" borderId="0" xfId="0" applyFont="1"/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0" fontId="1" fillId="0" borderId="1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5"/>
  <sheetViews>
    <sheetView tabSelected="1" topLeftCell="C1" zoomScale="115" zoomScaleNormal="115" workbookViewId="0">
      <selection activeCell="O18" sqref="O18"/>
    </sheetView>
  </sheetViews>
  <sheetFormatPr defaultRowHeight="15" x14ac:dyDescent="0.25"/>
  <cols>
    <col min="1" max="1" width="4.5703125" customWidth="1"/>
    <col min="2" max="2" width="39.140625" customWidth="1"/>
    <col min="3" max="3" width="13.7109375" customWidth="1"/>
    <col min="6" max="11" width="13.7109375" customWidth="1"/>
    <col min="12" max="12" width="18.28515625" customWidth="1"/>
    <col min="14" max="14" width="18.28515625" customWidth="1"/>
    <col min="15" max="15" width="13.7109375" customWidth="1"/>
    <col min="16" max="16" width="18.28515625" customWidth="1"/>
    <col min="17" max="18" width="13.7109375" customWidth="1"/>
  </cols>
  <sheetData>
    <row r="1" spans="1:19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 x14ac:dyDescent="0.25">
      <c r="A2" s="16" t="s">
        <v>14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</row>
    <row r="3" spans="1:19" x14ac:dyDescent="0.25">
      <c r="A3" s="14" t="s">
        <v>22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</row>
    <row r="4" spans="1:19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5" spans="1:19" ht="30" customHeight="1" x14ac:dyDescent="0.25">
      <c r="A5" s="31" t="s">
        <v>15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3"/>
      <c r="S5" s="17" t="s">
        <v>11</v>
      </c>
    </row>
    <row r="6" spans="1:19" ht="30" customHeight="1" x14ac:dyDescent="0.25">
      <c r="A6" s="17" t="s">
        <v>0</v>
      </c>
      <c r="B6" s="17" t="s">
        <v>1</v>
      </c>
      <c r="C6" s="17" t="s">
        <v>20</v>
      </c>
      <c r="D6" s="17" t="s">
        <v>2</v>
      </c>
      <c r="E6" s="17" t="s">
        <v>3</v>
      </c>
      <c r="F6" s="24" t="s">
        <v>6</v>
      </c>
      <c r="G6" s="25"/>
      <c r="H6" s="25"/>
      <c r="I6" s="25"/>
      <c r="J6" s="25"/>
      <c r="K6" s="26"/>
      <c r="L6" s="17" t="s">
        <v>16</v>
      </c>
      <c r="M6" s="17" t="s">
        <v>7</v>
      </c>
      <c r="N6" s="17" t="s">
        <v>17</v>
      </c>
      <c r="O6" s="20" t="s">
        <v>10</v>
      </c>
      <c r="P6" s="21"/>
      <c r="Q6" s="17" t="s">
        <v>18</v>
      </c>
      <c r="R6" s="17" t="s">
        <v>19</v>
      </c>
      <c r="S6" s="18"/>
    </row>
    <row r="7" spans="1:19" ht="45" customHeight="1" x14ac:dyDescent="0.25">
      <c r="A7" s="18"/>
      <c r="B7" s="18"/>
      <c r="C7" s="18"/>
      <c r="D7" s="18"/>
      <c r="E7" s="18"/>
      <c r="F7" s="22" t="s">
        <v>27</v>
      </c>
      <c r="G7" s="23"/>
      <c r="H7" s="22" t="s">
        <v>28</v>
      </c>
      <c r="I7" s="23"/>
      <c r="J7" s="22" t="s">
        <v>29</v>
      </c>
      <c r="K7" s="23"/>
      <c r="L7" s="18"/>
      <c r="M7" s="18"/>
      <c r="N7" s="18"/>
      <c r="O7" s="17" t="s">
        <v>8</v>
      </c>
      <c r="P7" s="17" t="s">
        <v>9</v>
      </c>
      <c r="Q7" s="18"/>
      <c r="R7" s="18"/>
      <c r="S7" s="18"/>
    </row>
    <row r="8" spans="1:19" ht="30" customHeight="1" x14ac:dyDescent="0.25">
      <c r="A8" s="19"/>
      <c r="B8" s="19"/>
      <c r="C8" s="19"/>
      <c r="D8" s="19"/>
      <c r="E8" s="19"/>
      <c r="F8" s="5" t="s">
        <v>4</v>
      </c>
      <c r="G8" s="5" t="s">
        <v>5</v>
      </c>
      <c r="H8" s="5" t="s">
        <v>4</v>
      </c>
      <c r="I8" s="5" t="s">
        <v>5</v>
      </c>
      <c r="J8" s="5" t="s">
        <v>4</v>
      </c>
      <c r="K8" s="5" t="s">
        <v>5</v>
      </c>
      <c r="L8" s="19"/>
      <c r="M8" s="19"/>
      <c r="N8" s="19"/>
      <c r="O8" s="19"/>
      <c r="P8" s="19"/>
      <c r="Q8" s="19"/>
      <c r="R8" s="19"/>
      <c r="S8" s="19"/>
    </row>
    <row r="9" spans="1:19" x14ac:dyDescent="0.25">
      <c r="A9" s="2">
        <v>1</v>
      </c>
      <c r="B9" s="2">
        <v>2</v>
      </c>
      <c r="C9" s="2">
        <v>3</v>
      </c>
      <c r="D9" s="2">
        <v>4</v>
      </c>
      <c r="E9" s="2">
        <v>5</v>
      </c>
      <c r="F9" s="6">
        <v>6</v>
      </c>
      <c r="G9" s="6">
        <v>7</v>
      </c>
      <c r="H9" s="6">
        <v>8</v>
      </c>
      <c r="I9" s="6">
        <v>9</v>
      </c>
      <c r="J9" s="6">
        <v>10</v>
      </c>
      <c r="K9" s="6">
        <v>11</v>
      </c>
      <c r="L9" s="2">
        <v>12</v>
      </c>
      <c r="M9" s="2">
        <v>13</v>
      </c>
      <c r="N9" s="2">
        <v>14</v>
      </c>
      <c r="O9" s="2">
        <v>15</v>
      </c>
      <c r="P9" s="2">
        <v>16</v>
      </c>
      <c r="Q9" s="2">
        <v>17</v>
      </c>
      <c r="R9" s="2">
        <v>18</v>
      </c>
      <c r="S9" s="2">
        <v>19</v>
      </c>
    </row>
    <row r="10" spans="1:19" ht="25.5" x14ac:dyDescent="0.25">
      <c r="A10" s="1">
        <v>1</v>
      </c>
      <c r="B10" s="13" t="s">
        <v>25</v>
      </c>
      <c r="C10" s="13" t="s">
        <v>24</v>
      </c>
      <c r="D10" s="13" t="s">
        <v>26</v>
      </c>
      <c r="E10" s="13">
        <v>3</v>
      </c>
      <c r="F10" s="7">
        <v>160000</v>
      </c>
      <c r="G10" s="7">
        <v>0</v>
      </c>
      <c r="H10" s="7">
        <v>160600</v>
      </c>
      <c r="I10" s="7">
        <v>0</v>
      </c>
      <c r="J10" s="7">
        <v>160500</v>
      </c>
      <c r="K10" s="7">
        <v>0</v>
      </c>
      <c r="L10" s="3">
        <f t="shared" ref="L10" si="0">AVERAGE(F10,H10,J10)</f>
        <v>160366.67000000001</v>
      </c>
      <c r="M10" s="10">
        <v>0</v>
      </c>
      <c r="N10" s="3">
        <f>AVERAGE(F10,H10,J10)+AVERAGE(G10,I10,K10)</f>
        <v>160366.67000000001</v>
      </c>
      <c r="O10" s="3">
        <f>STDEV(F10,H10,J10)</f>
        <v>321.45999999999998</v>
      </c>
      <c r="P10" s="3">
        <f>O10/L10*100</f>
        <v>0.2</v>
      </c>
      <c r="Q10" s="3">
        <f>MIN(F10+G10,H10+I10,J10+K10)</f>
        <v>160000</v>
      </c>
      <c r="R10" s="3">
        <f t="shared" ref="R10" si="1">Q10*E10</f>
        <v>480000</v>
      </c>
      <c r="S10" s="9" t="s">
        <v>12</v>
      </c>
    </row>
    <row r="11" spans="1:19" x14ac:dyDescent="0.25">
      <c r="A11" s="27" t="s">
        <v>13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9"/>
      <c r="M11" s="29"/>
      <c r="N11" s="29"/>
      <c r="O11" s="29"/>
      <c r="P11" s="29"/>
      <c r="Q11" s="30"/>
      <c r="R11" s="11">
        <f>SUM(R10:R10)</f>
        <v>480000</v>
      </c>
      <c r="S11" s="4"/>
    </row>
    <row r="12" spans="1:19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</row>
    <row r="13" spans="1:19" x14ac:dyDescent="0.25">
      <c r="A13" s="12" t="s">
        <v>23</v>
      </c>
      <c r="B13" s="12"/>
      <c r="C13" s="8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</row>
    <row r="14" spans="1:19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</row>
    <row r="15" spans="1:19" x14ac:dyDescent="0.25">
      <c r="A15" s="4" t="s">
        <v>21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</sheetData>
  <mergeCells count="22">
    <mergeCell ref="A11:Q11"/>
    <mergeCell ref="Q6:Q8"/>
    <mergeCell ref="R6:R8"/>
    <mergeCell ref="S5:S8"/>
    <mergeCell ref="A5:R5"/>
    <mergeCell ref="E6:E8"/>
    <mergeCell ref="A3:S3"/>
    <mergeCell ref="A2:S2"/>
    <mergeCell ref="L6:L8"/>
    <mergeCell ref="M6:M8"/>
    <mergeCell ref="N6:N8"/>
    <mergeCell ref="O7:O8"/>
    <mergeCell ref="P7:P8"/>
    <mergeCell ref="O6:P6"/>
    <mergeCell ref="F7:G7"/>
    <mergeCell ref="H7:I7"/>
    <mergeCell ref="J7:K7"/>
    <mergeCell ref="F6:K6"/>
    <mergeCell ref="A6:A8"/>
    <mergeCell ref="B6:B8"/>
    <mergeCell ref="C6:C8"/>
    <mergeCell ref="D6:D8"/>
  </mergeCells>
  <phoneticPr fontId="4" type="noConversion"/>
  <printOptions horizontalCentered="1"/>
  <pageMargins left="0.19685039370078741" right="0.19685039370078741" top="0.39370078740157483" bottom="0.19685039370078741" header="0" footer="0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ФГБУ «НИИ пульмонологии» ФМБА России</dc:creator>
  <cp:lastModifiedBy>User</cp:lastModifiedBy>
  <cp:lastPrinted>2023-06-30T11:09:57Z</cp:lastPrinted>
  <dcterms:created xsi:type="dcterms:W3CDTF">2022-08-15T07:32:39Z</dcterms:created>
  <dcterms:modified xsi:type="dcterms:W3CDTF">2026-08-14T06:44:38Z</dcterms:modified>
</cp:coreProperties>
</file>