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2980" windowHeight="8145"/>
  </bookViews>
  <sheets>
    <sheet name="расчет цены" sheetId="4" r:id="rId1"/>
  </sheets>
  <calcPr calcId="145621" refMode="R1C1"/>
</workbook>
</file>

<file path=xl/calcChain.xml><?xml version="1.0" encoding="utf-8"?>
<calcChain xmlns="http://schemas.openxmlformats.org/spreadsheetml/2006/main">
  <c r="N11" i="4" l="1"/>
  <c r="K10" i="4" l="1"/>
  <c r="L10" i="4" l="1"/>
  <c r="M10" i="4" s="1"/>
  <c r="N10" i="4" s="1"/>
  <c r="H10" i="4" l="1"/>
  <c r="I10" i="4" l="1"/>
  <c r="J10" i="4" s="1"/>
</calcChain>
</file>

<file path=xl/sharedStrings.xml><?xml version="1.0" encoding="utf-8"?>
<sst xmlns="http://schemas.openxmlformats.org/spreadsheetml/2006/main" count="30" uniqueCount="30">
  <si>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</si>
  <si>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</si>
  <si>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</si>
  <si>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</si>
  <si>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</si>
  <si>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</si>
  <si>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</si>
  <si>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</si>
  <si>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</si>
  <si>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</si>
  <si>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</si>
  <si>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</si>
  <si>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</si>
  <si>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</si>
  <si>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</si>
  <si>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r>
      <t xml:space="preserve">коэффициент вариации цен V (%)           </t>
    </r>
    <r>
      <rPr>
        <b/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</si>
  <si>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</si>
  <si>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</si>
  <si>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(анализа рынка), который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является приоритетным для определения и обоснования начальной (максимальной) цены контракта.
Информация о цене получена в результате направления Заказчиком запроса информации о ценах и получения коммерческих предложений в ответ на запрос.
Определение начальной (максимальной) цены контракта произведено с учетом положений Приказа Минэкономразвития России от 02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</si>
  <si>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Обоснование начальной (максимальной) цены контракта  </t>
  </si>
  <si>
    <t>\</t>
  </si>
  <si>
    <t>В соответствии с описанием объекта закупки</t>
  </si>
  <si>
    <t xml:space="preserve">        ИКЗ : 261366611948436660100101490012620242</t>
  </si>
  <si>
    <t xml:space="preserve">    Приложение № 2  </t>
  </si>
  <si>
    <t>Услуги по физическому уничтожению документов, не подлежащих хранению и не имеющих пометки «Для служебного пользования».</t>
  </si>
  <si>
    <t>кг.</t>
  </si>
  <si>
    <t xml:space="preserve">Коммерческое предложение 2 от 05.08.2026 № 32907 </t>
  </si>
  <si>
    <t xml:space="preserve">Коммерческое предложение 1    от 05.08.2026 № 32909 </t>
  </si>
  <si>
    <t xml:space="preserve">Коммерческое предложение 3 от 21.07.2026 № 30662 </t>
  </si>
  <si>
    <r>
      <t>На основании проведенного анализа рынка и расчетов, НМЦК составляет: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16 202 ( Шестнадцать тысяч дести два ) рубля  16 копеек.
Предлагаемая Участником закупки цена Контракта должна включать все расходы такого Участника, связанные с исполнением условий контракта, в том числе цену поставляемого товара, компенсацию всех издержек поставщика (подрядчика, исполнителя) и причитающееся ему вознаграждение, стоимость материалов, расходы на упаковку, доставку, выгрузку, подъем на этаж (при необходимости), страхование, уплату таможенных пошлин, налогов, сборов и других обязательных платежей.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</si>
</sst>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4" fontId="2" fillId="0" borderId="0" xfId="0" applyNumberFormat="1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8" fillId="0" borderId="1" xfId="0" applyFont="1" applyBorder="1"/>
    <xf numFmtId="4" fontId="6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5" xfId="0" applyFont="1" applyBorder="1" applyAlignment="1"/>
    <xf numFmtId="0" fontId="3" fillId="0" borderId="2" xfId="0" applyFont="1" applyBorder="1" applyAlignment="1"/>
    <xf numFmtId="0" fontId="1" fillId="0" borderId="3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8</xdr:row>
      <xdr:rowOff>952500</xdr:rowOff>
    </xdr:from>
    <xdr:to>
      <xdr:col>8</xdr:col>
      <xdr:colOff>0</xdr:colOff>
      <xdr:row>8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8</xdr:row>
      <xdr:rowOff>1238250</xdr:rowOff>
    </xdr:from>
    <xdr:to>
      <xdr:col>8</xdr:col>
      <xdr:colOff>457200</xdr:colOff>
      <xdr:row>8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8</xdr:row>
      <xdr:rowOff>952500</xdr:rowOff>
    </xdr:from>
    <xdr:to>
      <xdr:col>8</xdr:col>
      <xdr:colOff>0</xdr:colOff>
      <xdr:row>8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8</xdr:row>
      <xdr:rowOff>1238250</xdr:rowOff>
    </xdr:from>
    <xdr:to>
      <xdr:col>8</xdr:col>
      <xdr:colOff>457200</xdr:colOff>
      <xdr:row>8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8</xdr:row>
      <xdr:rowOff>923925</xdr:rowOff>
    </xdr:from>
    <xdr:to>
      <xdr:col>8</xdr:col>
      <xdr:colOff>1019175</xdr:colOff>
      <xdr:row>8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1600200</xdr:rowOff>
    </xdr:from>
    <xdr:to>
      <xdr:col>10</xdr:col>
      <xdr:colOff>1504950</xdr:colOff>
      <xdr:row>8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"/>
  <sheetViews>
    <sheetView tabSelected="1" workbookViewId="0">
      <selection activeCell="J13" sqref="J13"/>
    </sheetView>
  </sheetViews>
  <sheetFormatPr defaultRowHeight="12.75" x14ac:dyDescent="0.2"/>
  <cols>
    <col min="1" max="1" width="3.140625" style="1" customWidth="1"/>
    <col min="2" max="2" width="33.85546875" style="1" customWidth="1"/>
    <col min="3" max="3" width="7.7109375" style="1" customWidth="1"/>
    <col min="4" max="4" width="15.5703125" style="1" customWidth="1"/>
    <col min="5" max="7" width="13.85546875" style="1" customWidth="1"/>
    <col min="8" max="8" width="15.5703125" style="1" customWidth="1"/>
    <col min="9" max="9" width="20.28515625" style="1" customWidth="1"/>
    <col min="10" max="10" width="16.85546875" style="1" customWidth="1"/>
    <col min="11" max="11" width="24" style="1" customWidth="1"/>
    <col min="12" max="12" width="13.5703125" style="1" customWidth="1"/>
    <col min="13" max="13" width="13" style="1" customWidth="1"/>
    <col min="14" max="14" width="22.28515625" style="1" customWidth="1"/>
    <col min="15" max="15" width="14.7109375" style="1" customWidth="1"/>
    <col min="16" max="16" width="10" style="1" bestFit="1" customWidth="1"/>
    <col min="17" max="16384" width="9.140625" style="1"/>
  </cols>
  <sheetData>
    <row r="1" spans="1:27" ht="12.75" customHeight="1" x14ac:dyDescent="0.2">
      <c r="B1" s="5"/>
      <c r="C1" s="5"/>
      <c r="K1" s="4"/>
      <c r="M1" s="29"/>
      <c r="N1" s="29"/>
      <c r="O1" s="7"/>
      <c r="P1" s="7"/>
      <c r="Q1" s="7"/>
      <c r="R1" s="7"/>
      <c r="S1" s="7"/>
      <c r="T1" s="7"/>
      <c r="U1" s="8"/>
      <c r="V1" s="8"/>
      <c r="W1" s="8"/>
      <c r="X1" s="8"/>
      <c r="Y1" s="8"/>
      <c r="Z1" s="8"/>
      <c r="AA1" s="8"/>
    </row>
    <row r="2" spans="1:27" ht="29.25" customHeight="1" x14ac:dyDescent="0.2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29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9.25" customHeight="1" x14ac:dyDescent="0.2">
      <c r="A3" s="13"/>
      <c r="B3" s="38" t="s">
        <v>19</v>
      </c>
      <c r="C3" s="39"/>
      <c r="D3" s="39"/>
      <c r="E3" s="39"/>
      <c r="F3" s="39"/>
      <c r="G3" s="39"/>
      <c r="H3" s="39"/>
      <c r="I3" s="39"/>
      <c r="J3" s="39"/>
      <c r="K3" s="39"/>
      <c r="L3" s="40"/>
      <c r="M3" s="29"/>
      <c r="N3" s="2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25.5" x14ac:dyDescent="0.2">
      <c r="A4" s="11"/>
      <c r="B4" s="12" t="s">
        <v>16</v>
      </c>
      <c r="C4" s="35" t="s">
        <v>21</v>
      </c>
      <c r="D4" s="36"/>
      <c r="E4" s="36"/>
      <c r="F4" s="36"/>
      <c r="G4" s="36"/>
      <c r="H4" s="36"/>
      <c r="I4" s="36"/>
      <c r="J4" s="36"/>
      <c r="K4" s="36"/>
      <c r="L4" s="37"/>
      <c r="M4" s="29"/>
      <c r="N4" s="2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86.25" customHeight="1" x14ac:dyDescent="0.2">
      <c r="A5" s="11"/>
      <c r="B5" s="12" t="s">
        <v>17</v>
      </c>
      <c r="C5" s="35" t="s">
        <v>18</v>
      </c>
      <c r="D5" s="36"/>
      <c r="E5" s="36"/>
      <c r="F5" s="36"/>
      <c r="G5" s="36"/>
      <c r="H5" s="36"/>
      <c r="I5" s="36"/>
      <c r="J5" s="36"/>
      <c r="K5" s="36"/>
      <c r="L5" s="37"/>
      <c r="M5" s="29"/>
      <c r="N5" s="2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 x14ac:dyDescent="0.2">
      <c r="A6" s="26" t="s">
        <v>22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9"/>
      <c r="N6" s="2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4.25" customHeight="1" x14ac:dyDescent="0.2">
      <c r="A7" s="27" t="s">
        <v>13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30"/>
      <c r="N7" s="3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x14ac:dyDescent="0.2">
      <c r="A8" s="38" t="s">
        <v>0</v>
      </c>
      <c r="B8" s="31" t="s">
        <v>2</v>
      </c>
      <c r="C8" s="31" t="s">
        <v>1</v>
      </c>
      <c r="D8" s="31" t="s">
        <v>3</v>
      </c>
      <c r="E8" s="43" t="s">
        <v>12</v>
      </c>
      <c r="F8" s="43"/>
      <c r="G8" s="43"/>
      <c r="H8" s="44" t="s">
        <v>11</v>
      </c>
      <c r="I8" s="44"/>
      <c r="J8" s="44"/>
      <c r="K8" s="32" t="s">
        <v>6</v>
      </c>
      <c r="L8" s="33"/>
      <c r="M8" s="33"/>
      <c r="N8" s="34"/>
    </row>
    <row r="9" spans="1:27" ht="113.25" customHeight="1" x14ac:dyDescent="0.2">
      <c r="A9" s="38"/>
      <c r="B9" s="31"/>
      <c r="C9" s="31"/>
      <c r="D9" s="31"/>
      <c r="E9" s="14" t="s">
        <v>27</v>
      </c>
      <c r="F9" s="14" t="s">
        <v>26</v>
      </c>
      <c r="G9" s="14" t="s">
        <v>28</v>
      </c>
      <c r="H9" s="2" t="s">
        <v>5</v>
      </c>
      <c r="I9" s="2" t="s">
        <v>4</v>
      </c>
      <c r="J9" s="3" t="s">
        <v>15</v>
      </c>
      <c r="K9" s="2" t="s">
        <v>14</v>
      </c>
      <c r="L9" s="6" t="s">
        <v>8</v>
      </c>
      <c r="M9" s="6" t="s">
        <v>9</v>
      </c>
      <c r="N9" s="6" t="s">
        <v>10</v>
      </c>
    </row>
    <row r="10" spans="1:27" ht="83.25" customHeight="1" x14ac:dyDescent="0.2">
      <c r="A10" s="16">
        <v>1</v>
      </c>
      <c r="B10" s="25" t="s">
        <v>24</v>
      </c>
      <c r="C10" s="17" t="s">
        <v>25</v>
      </c>
      <c r="D10" s="17">
        <v>20772</v>
      </c>
      <c r="E10" s="18">
        <v>0.85</v>
      </c>
      <c r="F10" s="19">
        <v>0.99</v>
      </c>
      <c r="G10" s="19">
        <v>0.5</v>
      </c>
      <c r="H10" s="20">
        <f>AVERAGE(E10:G10)</f>
        <v>0.77999999999999992</v>
      </c>
      <c r="I10" s="20">
        <f>SQRT(((SUM((POWER(E10-H10,2)),(POWER(F10-H10,2)),(POWER(G10-H10,2)))/(COLUMNS(E10:G10)-1))))</f>
        <v>0.25238858928247926</v>
      </c>
      <c r="J10" s="15">
        <f>I10/H10*100</f>
        <v>32.357511446471705</v>
      </c>
      <c r="K10" s="15">
        <f>((D10/3)*(SUM(E10:G10)))</f>
        <v>16202.16</v>
      </c>
      <c r="L10" s="15">
        <f t="shared" ref="L10" si="0">K10/D10</f>
        <v>0.78</v>
      </c>
      <c r="M10" s="15">
        <f t="shared" ref="M10" si="1">ROUND(L10,2)</f>
        <v>0.78</v>
      </c>
      <c r="N10" s="15">
        <f>M10*D10</f>
        <v>16202.16</v>
      </c>
      <c r="O10" s="10"/>
      <c r="P10" s="10"/>
    </row>
    <row r="11" spans="1:27" ht="21.75" customHeight="1" x14ac:dyDescent="0.25">
      <c r="A11" s="41" t="s">
        <v>7</v>
      </c>
      <c r="B11" s="41"/>
      <c r="C11" s="41"/>
      <c r="D11" s="41"/>
      <c r="E11" s="41"/>
      <c r="F11" s="41"/>
      <c r="G11" s="41"/>
      <c r="H11" s="21"/>
      <c r="I11" s="21"/>
      <c r="J11" s="21"/>
      <c r="K11" s="22"/>
      <c r="L11" s="23"/>
      <c r="M11" s="23"/>
      <c r="N11" s="24">
        <f>SUM(N10:N10)</f>
        <v>16202.16</v>
      </c>
      <c r="O11" s="10"/>
    </row>
    <row r="12" spans="1:27" ht="68.25" customHeight="1" x14ac:dyDescent="0.2">
      <c r="A12" s="42" t="s">
        <v>29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27" ht="20.25" customHeight="1" x14ac:dyDescent="0.2">
      <c r="A13" s="1" t="s">
        <v>20</v>
      </c>
    </row>
  </sheetData>
  <mergeCells count="16">
    <mergeCell ref="A11:G11"/>
    <mergeCell ref="A12:K12"/>
    <mergeCell ref="E8:G8"/>
    <mergeCell ref="H8:J8"/>
    <mergeCell ref="A8:A9"/>
    <mergeCell ref="B8:B9"/>
    <mergeCell ref="C8:C9"/>
    <mergeCell ref="A6:L6"/>
    <mergeCell ref="A7:L7"/>
    <mergeCell ref="A2:L2"/>
    <mergeCell ref="M1:N7"/>
    <mergeCell ref="D8:D9"/>
    <mergeCell ref="K8:N8"/>
    <mergeCell ref="C4:L4"/>
    <mergeCell ref="C5:L5"/>
    <mergeCell ref="B3:L3"/>
  </mergeCells>
  <pageMargins left="0.11811023622047245" right="0" top="0.74803149606299213" bottom="0.55118110236220474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2024-03-25T07:00:29Z</cp:lastPrinted>
  <dcterms:created xsi:type="dcterms:W3CDTF">2014-01-15T18:15:09Z</dcterms:created>
  <dcterms:modified xsi:type="dcterms:W3CDTF">2026-08-05T09:48:20Z</dcterms:modified>
</cp:coreProperties>
</file>