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10" yWindow="-120" windowWidth="28110" windowHeight="16440"/>
  </bookViews>
  <sheets>
    <sheet name="NEW товары-услуги-работы" sheetId="8" r:id="rId1"/>
    <sheet name="4 КП " sheetId="5" state="hidden" r:id="rId2"/>
    <sheet name="5 КП " sheetId="7" state="hidden" r:id="rId3"/>
    <sheet name="ESRI_MAPINFO_SHEET" sheetId="9" state="veryHidden" r:id="rId4"/>
  </sheets>
  <definedNames>
    <definedName name="_xlnm.Print_Area" localSheetId="1">'4 КП '!$A$1:$L$30</definedName>
    <definedName name="_xlnm.Print_Area" localSheetId="2">'5 КП '!$B$1:$M$31</definedName>
    <definedName name="_xlnm.Print_Area" localSheetId="0">'NEW товары-услуги-работы'!$A$1:$M$23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8" l="1"/>
  <c r="H17" i="8" l="1"/>
  <c r="J6" i="8"/>
  <c r="J7" i="8"/>
  <c r="K7" i="8" s="1"/>
  <c r="J8" i="8"/>
  <c r="K8" i="8" s="1"/>
  <c r="J9" i="8"/>
  <c r="K9" i="8" s="1"/>
  <c r="J10" i="8"/>
  <c r="K10" i="8" s="1"/>
  <c r="J11" i="8"/>
  <c r="K11" i="8" s="1"/>
  <c r="J12" i="8"/>
  <c r="K12" i="8" s="1"/>
  <c r="J13" i="8"/>
  <c r="K13" i="8" s="1"/>
  <c r="J14" i="8"/>
  <c r="K14" i="8" s="1"/>
  <c r="J15" i="8"/>
  <c r="K15" i="8" s="1"/>
  <c r="J16" i="8"/>
  <c r="K16" i="8" s="1"/>
  <c r="J5" i="8"/>
  <c r="I6" i="8"/>
  <c r="M6" i="8" s="1"/>
  <c r="I7" i="8"/>
  <c r="M7" i="8" s="1"/>
  <c r="I8" i="8"/>
  <c r="M8" i="8" s="1"/>
  <c r="I9" i="8"/>
  <c r="M9" i="8" s="1"/>
  <c r="I10" i="8"/>
  <c r="M10" i="8" s="1"/>
  <c r="I11" i="8"/>
  <c r="M11" i="8" s="1"/>
  <c r="I12" i="8"/>
  <c r="M12" i="8" s="1"/>
  <c r="I13" i="8"/>
  <c r="I5" i="8"/>
  <c r="M5" i="8" s="1"/>
  <c r="D17" i="8"/>
  <c r="I15" i="8"/>
  <c r="M15" i="8" s="1"/>
  <c r="I16" i="8"/>
  <c r="M16" i="8" s="1"/>
  <c r="M14" i="8"/>
  <c r="K6" i="8" l="1"/>
  <c r="L11" i="8"/>
  <c r="L12" i="8"/>
  <c r="L7" i="8"/>
  <c r="L10" i="8"/>
  <c r="L8" i="8"/>
  <c r="L6" i="8"/>
  <c r="L9" i="8"/>
  <c r="L13" i="8"/>
  <c r="M13" i="8"/>
  <c r="M17" i="8" s="1"/>
  <c r="K5" i="8"/>
  <c r="L5" i="8" s="1"/>
  <c r="L16" i="8"/>
  <c r="L15" i="8"/>
  <c r="L14" i="8"/>
  <c r="L9" i="7" l="1"/>
  <c r="K9" i="5"/>
  <c r="L11" i="7"/>
  <c r="L10" i="7"/>
  <c r="K11" i="5"/>
  <c r="K10" i="5"/>
  <c r="K10" i="7" l="1"/>
  <c r="K11" i="7"/>
  <c r="K9" i="7"/>
  <c r="M11" i="7"/>
  <c r="J10" i="5"/>
  <c r="J9" i="5"/>
  <c r="L10" i="5"/>
  <c r="L9" i="5" l="1"/>
  <c r="M10" i="7"/>
  <c r="M9" i="7"/>
  <c r="J11" i="5"/>
  <c r="L11" i="5"/>
  <c r="L12" i="5" s="1"/>
  <c r="M12" i="7" l="1"/>
</calcChain>
</file>

<file path=xl/sharedStrings.xml><?xml version="1.0" encoding="utf-8"?>
<sst xmlns="http://schemas.openxmlformats.org/spreadsheetml/2006/main" count="130" uniqueCount="63">
  <si>
    <t>№ п/п</t>
  </si>
  <si>
    <t xml:space="preserve"> Ед. изм.</t>
  </si>
  <si>
    <t>Кол-во товара</t>
  </si>
  <si>
    <t>Коммерческие предложения хозяйствующих субъектов, руб. за единицу</t>
  </si>
  <si>
    <t>Расчетная цена за единицу т/р/у, руб.</t>
  </si>
  <si>
    <t>Расчетная цена за весь объем т/р/у, руб.</t>
  </si>
  <si>
    <t>КП № 1</t>
  </si>
  <si>
    <t>Начальная (максимальная) цена контракта, руб.</t>
  </si>
  <si>
    <t>Исполнитель:</t>
  </si>
  <si>
    <t>(расшифровка подписи)</t>
  </si>
  <si>
    <t>Согласовано:</t>
  </si>
  <si>
    <t>Расчет начальной (максимальной) цены контракта (метод сопоставимых рыночных цен)</t>
  </si>
  <si>
    <t xml:space="preserve">КП № 2 </t>
  </si>
  <si>
    <t>КП № 3</t>
  </si>
  <si>
    <t>Наименование товара/работы/услуги</t>
  </si>
  <si>
    <t xml:space="preserve">  (подпись)</t>
  </si>
  <si>
    <t xml:space="preserve">                        (расшифровка подписи)</t>
  </si>
  <si>
    <t>Коэффициент вариации</t>
  </si>
  <si>
    <t>Заместитель директора</t>
  </si>
  <si>
    <t>Руководитель профильного подразделения</t>
  </si>
  <si>
    <t>Примечание</t>
  </si>
  <si>
    <t>К РАСЧЕТУ НЕОБХОДИМО ПРИКЛАДЫВАТЬ СПРАВОЧНУЮ ИНФОРМАЦИЮ И ДОКУМЕНТЫ, НА ОСНОВАНИИ КОТОРЫХ ВЫПОЛНЕН РАСЧЕТ. При этом в обосновании НМЦК, которое подлежит размещению в открытом доступе в информационно-телекоммуникационной сети "Интернет" не указываются наименования поставщиков (подрядчиков, исполнителей), представивших соответствующую информацию. Оригиналы использованных при определении, обосновании НМЦК документов, снимки экрана ("скриншот"), содержащие изображения соответствующих страниц сайтов с указанием даты и времени их формирования, необходимо хранить с иными документами о закупке, подлежащими хранению в соответствии с требованиями Федерального закона N 44-ФЗ.</t>
  </si>
  <si>
    <t>КП № 4</t>
  </si>
  <si>
    <t>КП № 5</t>
  </si>
  <si>
    <t xml:space="preserve"> (должность)</t>
  </si>
  <si>
    <t>Контактный телефон: _____________________________</t>
  </si>
  <si>
    <t>_________________________________</t>
  </si>
  <si>
    <t>____________________________________</t>
  </si>
  <si>
    <t>Отдел экономики</t>
  </si>
  <si>
    <t>ячейки заполняются автоматически</t>
  </si>
  <si>
    <t>Дата составления расчета</t>
  </si>
  <si>
    <t>__________ 2017 г.</t>
  </si>
  <si>
    <t>(Вх. № __ от ___)</t>
  </si>
  <si>
    <t>Кол-во</t>
  </si>
  <si>
    <t>Ед. измерения</t>
  </si>
  <si>
    <t>Начальная (максимальная) цена, руб.</t>
  </si>
  <si>
    <t>Кол-во источников ценовой информации</t>
  </si>
  <si>
    <t>Среднее квадратичное отклонение</t>
  </si>
  <si>
    <t>Наименование товара, работы, услуги</t>
  </si>
  <si>
    <t>Цены поставщиков (исполнителей, подрядчиков) за единицу товара (работы, услуги), рублей</t>
  </si>
  <si>
    <t xml:space="preserve">Итого НМЦ, руб. </t>
  </si>
  <si>
    <t>Совокупность значений</t>
  </si>
  <si>
    <t>Коэффициент вариации, %</t>
  </si>
  <si>
    <t>Средняя НМЦ за единицу товара, работы, услуги, руб.</t>
  </si>
  <si>
    <t>Таблица для расчета начальной (максимальной) цены контракта, цены контракта, на поставку товаров, работ, услуг методом сопоставимых рыночных цен (анализ рынка)</t>
  </si>
  <si>
    <t>Ведущий экономист по МТС АХО                                                                 Г.Ю. Жижина</t>
  </si>
  <si>
    <t>Источник №1</t>
  </si>
  <si>
    <t>Источник №2</t>
  </si>
  <si>
    <t>Источник №3</t>
  </si>
  <si>
    <t>Расчет начальной (максимальной) цены требуемого к поставке товара произведен методом сопоставимых рыночных цен (анализ рынка) по средней арифметической от всех источников, принятых к расчету.</t>
  </si>
  <si>
    <t>Стенд «Уголок гражданской обороны»</t>
  </si>
  <si>
    <t>Стенд «Осторожно терроризм»</t>
  </si>
  <si>
    <t>Стенд «Действия при обнаружении атаки БПЛА»</t>
  </si>
  <si>
    <t>Стенд «Пожарная безопасность»</t>
  </si>
  <si>
    <t>Стенд «Уголок охраны труда»</t>
  </si>
  <si>
    <t>Стенд «Компьютер и безопасность»</t>
  </si>
  <si>
    <t xml:space="preserve"> Стенд «Электробезопасность»</t>
  </si>
  <si>
    <t>Стенд «Несчастные случаи на производстве»</t>
  </si>
  <si>
    <t>Стенд «Информация по воинскому учету»</t>
  </si>
  <si>
    <t>Стенд «Поздравляем»
Федеральное государственное казенное учреждение «Центр информационных технологий»</t>
  </si>
  <si>
    <t>шт.</t>
  </si>
  <si>
    <t>Стенд «Противодействие коррупции»
Федеральное государственное казенное учреждение «Центр информационных технологий»</t>
  </si>
  <si>
    <t>Стенд «Активная жизнь»
Федеральное государственное казенное учреждение «Центр информационных технологий»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</si>
</sst>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.00_р_._-;\-* #,##0.00_р_._-;_-* &quot;-&quot;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6" fillId="0" borderId="0" xfId="0" applyFont="1"/>
    <xf numFmtId="0" fontId="8" fillId="0" borderId="0" xfId="0" applyFont="1"/>
    <xf numFmtId="166" fontId="5" fillId="3" borderId="6" xfId="1" applyNumberFormat="1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/>
    <xf numFmtId="167" fontId="12" fillId="0" borderId="0" xfId="0" applyNumberFormat="1" applyFont="1"/>
    <xf numFmtId="164" fontId="13" fillId="0" borderId="0" xfId="0" applyNumberFormat="1" applyFont="1" applyAlignment="1">
      <alignment vertical="center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13" fillId="0" borderId="0" xfId="0" applyNumberFormat="1" applyFont="1" applyAlignment="1">
      <alignment horizontal="center" vertical="center" wrapText="1"/>
    </xf>
    <xf numFmtId="4" fontId="12" fillId="0" borderId="0" xfId="0" applyNumberFormat="1" applyFont="1"/>
    <xf numFmtId="164" fontId="14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12" fillId="0" borderId="16" xfId="0" applyFont="1" applyBorder="1"/>
    <xf numFmtId="0" fontId="10" fillId="0" borderId="16" xfId="3" applyFont="1" applyBorder="1" applyAlignment="1">
      <alignment horizontal="center" vertical="center" wrapText="1"/>
    </xf>
    <xf numFmtId="3" fontId="10" fillId="5" borderId="16" xfId="3" applyNumberFormat="1" applyFont="1" applyFill="1" applyBorder="1" applyAlignment="1">
      <alignment horizontal="center" vertical="center" wrapText="1"/>
    </xf>
    <xf numFmtId="165" fontId="13" fillId="0" borderId="16" xfId="2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2" fontId="13" fillId="5" borderId="16" xfId="0" applyNumberFormat="1" applyFont="1" applyFill="1" applyBorder="1" applyAlignment="1">
      <alignment horizontal="center" vertical="center" wrapText="1"/>
    </xf>
    <xf numFmtId="164" fontId="13" fillId="5" borderId="16" xfId="0" applyNumberFormat="1" applyFont="1" applyFill="1" applyBorder="1" applyAlignment="1">
      <alignment horizontal="center" vertical="center" wrapText="1"/>
    </xf>
    <xf numFmtId="165" fontId="13" fillId="0" borderId="16" xfId="2" applyFont="1" applyFill="1" applyBorder="1" applyAlignment="1">
      <alignment horizontal="center" vertical="center" wrapText="1"/>
    </xf>
    <xf numFmtId="4" fontId="13" fillId="5" borderId="16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center" wrapText="1"/>
    </xf>
    <xf numFmtId="4" fontId="10" fillId="4" borderId="16" xfId="3" applyNumberFormat="1" applyFont="1" applyFill="1" applyBorder="1" applyAlignment="1">
      <alignment horizontal="center" vertical="center" wrapText="1"/>
    </xf>
    <xf numFmtId="2" fontId="12" fillId="0" borderId="0" xfId="0" applyNumberFormat="1" applyFont="1"/>
    <xf numFmtId="164" fontId="17" fillId="0" borderId="15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left" vertical="center" wrapText="1"/>
    </xf>
    <xf numFmtId="164" fontId="13" fillId="0" borderId="15" xfId="0" applyNumberFormat="1" applyFont="1" applyBorder="1" applyAlignment="1">
      <alignment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2" fontId="10" fillId="4" borderId="16" xfId="3" applyNumberFormat="1" applyFont="1" applyFill="1" applyBorder="1" applyAlignment="1">
      <alignment horizontal="center" vertical="center" wrapText="1"/>
    </xf>
    <xf numFmtId="164" fontId="13" fillId="5" borderId="15" xfId="0" applyNumberFormat="1" applyFont="1" applyFill="1" applyBorder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64" fontId="13" fillId="5" borderId="17" xfId="0" applyNumberFormat="1" applyFont="1" applyFill="1" applyBorder="1" applyAlignment="1">
      <alignment horizontal="center" vertical="center" wrapText="1"/>
    </xf>
    <xf numFmtId="164" fontId="13" fillId="5" borderId="1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13" fillId="0" borderId="17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 vertical="center" wrapText="1"/>
    </xf>
    <xf numFmtId="164" fontId="13" fillId="0" borderId="1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9" xfId="0" applyFont="1" applyBorder="1" applyAlignment="1">
      <alignment vertical="center" wrapText="1"/>
    </xf>
  </cellXfs>
  <cellStyles count="4">
    <cellStyle name="Обычный" xfId="0" builtinId="0"/>
    <cellStyle name="Обычный 2" xfId="3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colors>
    <mruColors>
      <color rgb="FFFFE5E5"/>
      <color rgb="FFFFDDDD"/>
      <color rgb="FFFFD5D5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16220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794102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НЕ РЕДАКТИРОВАТЬ </a:t>
          </a:r>
        </a:p>
        <a:p>
          <a:pPr algn="ctr"/>
          <a:r>
            <a:rPr lang="ru-RU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Только для  </a:t>
          </a:r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Esri</a:t>
          </a:r>
          <a:endParaRPr lang="ru-RU" sz="5000" b="1" i="0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  <a:latin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view="pageBreakPreview" zoomScale="70" zoomScaleNormal="70" zoomScaleSheetLayoutView="70" workbookViewId="0">
      <selection activeCell="M14" sqref="M14"/>
    </sheetView>
  </sheetViews>
  <sheetFormatPr defaultRowHeight="15" x14ac:dyDescent="0.25"/>
  <cols>
    <col min="1" max="1" width="5.42578125" style="19" customWidth="1"/>
    <col min="2" max="2" width="24.7109375" style="28" customWidth="1"/>
    <col min="3" max="3" width="11.140625" style="19" customWidth="1"/>
    <col min="4" max="4" width="9" style="19" customWidth="1"/>
    <col min="5" max="5" width="11.7109375" style="19" customWidth="1"/>
    <col min="6" max="6" width="13" style="19" customWidth="1"/>
    <col min="7" max="7" width="13.140625" style="19" bestFit="1" customWidth="1"/>
    <col min="8" max="8" width="13.140625" style="20" customWidth="1"/>
    <col min="9" max="9" width="13.5703125" style="21" customWidth="1"/>
    <col min="10" max="10" width="14.28515625" style="21" customWidth="1"/>
    <col min="11" max="11" width="12.7109375" style="19" customWidth="1"/>
    <col min="12" max="12" width="24" style="19" customWidth="1"/>
    <col min="13" max="13" width="17" style="19" customWidth="1"/>
    <col min="14" max="14" width="9.140625" style="19"/>
    <col min="15" max="15" width="13.42578125" style="19" customWidth="1"/>
    <col min="16" max="255" width="9.140625" style="19"/>
    <col min="256" max="256" width="6.7109375" style="19" customWidth="1"/>
    <col min="257" max="257" width="34.140625" style="19" customWidth="1"/>
    <col min="258" max="258" width="22.28515625" style="19" customWidth="1"/>
    <col min="259" max="259" width="9" style="19" customWidth="1"/>
    <col min="260" max="260" width="12.42578125" style="19" customWidth="1"/>
    <col min="261" max="261" width="12" style="19" customWidth="1"/>
    <col min="262" max="262" width="13.140625" style="19" customWidth="1"/>
    <col min="263" max="263" width="14.42578125" style="19" customWidth="1"/>
    <col min="264" max="265" width="12.5703125" style="19" customWidth="1"/>
    <col min="266" max="266" width="11.28515625" style="19" customWidth="1"/>
    <col min="267" max="267" width="17" style="19" customWidth="1"/>
    <col min="268" max="511" width="9.140625" style="19"/>
    <col min="512" max="512" width="6.7109375" style="19" customWidth="1"/>
    <col min="513" max="513" width="34.140625" style="19" customWidth="1"/>
    <col min="514" max="514" width="22.28515625" style="19" customWidth="1"/>
    <col min="515" max="515" width="9" style="19" customWidth="1"/>
    <col min="516" max="516" width="12.42578125" style="19" customWidth="1"/>
    <col min="517" max="517" width="12" style="19" customWidth="1"/>
    <col min="518" max="518" width="13.140625" style="19" customWidth="1"/>
    <col min="519" max="519" width="14.42578125" style="19" customWidth="1"/>
    <col min="520" max="521" width="12.5703125" style="19" customWidth="1"/>
    <col min="522" max="522" width="11.28515625" style="19" customWidth="1"/>
    <col min="523" max="523" width="17" style="19" customWidth="1"/>
    <col min="524" max="767" width="9.140625" style="19"/>
    <col min="768" max="768" width="6.7109375" style="19" customWidth="1"/>
    <col min="769" max="769" width="34.140625" style="19" customWidth="1"/>
    <col min="770" max="770" width="22.28515625" style="19" customWidth="1"/>
    <col min="771" max="771" width="9" style="19" customWidth="1"/>
    <col min="772" max="772" width="12.42578125" style="19" customWidth="1"/>
    <col min="773" max="773" width="12" style="19" customWidth="1"/>
    <col min="774" max="774" width="13.140625" style="19" customWidth="1"/>
    <col min="775" max="775" width="14.42578125" style="19" customWidth="1"/>
    <col min="776" max="777" width="12.5703125" style="19" customWidth="1"/>
    <col min="778" max="778" width="11.28515625" style="19" customWidth="1"/>
    <col min="779" max="779" width="17" style="19" customWidth="1"/>
    <col min="780" max="1023" width="9.140625" style="19"/>
    <col min="1024" max="1024" width="6.7109375" style="19" customWidth="1"/>
    <col min="1025" max="1025" width="34.140625" style="19" customWidth="1"/>
    <col min="1026" max="1026" width="22.28515625" style="19" customWidth="1"/>
    <col min="1027" max="1027" width="9" style="19" customWidth="1"/>
    <col min="1028" max="1028" width="12.42578125" style="19" customWidth="1"/>
    <col min="1029" max="1029" width="12" style="19" customWidth="1"/>
    <col min="1030" max="1030" width="13.140625" style="19" customWidth="1"/>
    <col min="1031" max="1031" width="14.42578125" style="19" customWidth="1"/>
    <col min="1032" max="1033" width="12.5703125" style="19" customWidth="1"/>
    <col min="1034" max="1034" width="11.28515625" style="19" customWidth="1"/>
    <col min="1035" max="1035" width="17" style="19" customWidth="1"/>
    <col min="1036" max="1279" width="9.140625" style="19"/>
    <col min="1280" max="1280" width="6.7109375" style="19" customWidth="1"/>
    <col min="1281" max="1281" width="34.140625" style="19" customWidth="1"/>
    <col min="1282" max="1282" width="22.28515625" style="19" customWidth="1"/>
    <col min="1283" max="1283" width="9" style="19" customWidth="1"/>
    <col min="1284" max="1284" width="12.42578125" style="19" customWidth="1"/>
    <col min="1285" max="1285" width="12" style="19" customWidth="1"/>
    <col min="1286" max="1286" width="13.140625" style="19" customWidth="1"/>
    <col min="1287" max="1287" width="14.42578125" style="19" customWidth="1"/>
    <col min="1288" max="1289" width="12.5703125" style="19" customWidth="1"/>
    <col min="1290" max="1290" width="11.28515625" style="19" customWidth="1"/>
    <col min="1291" max="1291" width="17" style="19" customWidth="1"/>
    <col min="1292" max="1535" width="9.140625" style="19"/>
    <col min="1536" max="1536" width="6.7109375" style="19" customWidth="1"/>
    <col min="1537" max="1537" width="34.140625" style="19" customWidth="1"/>
    <col min="1538" max="1538" width="22.28515625" style="19" customWidth="1"/>
    <col min="1539" max="1539" width="9" style="19" customWidth="1"/>
    <col min="1540" max="1540" width="12.42578125" style="19" customWidth="1"/>
    <col min="1541" max="1541" width="12" style="19" customWidth="1"/>
    <col min="1542" max="1542" width="13.140625" style="19" customWidth="1"/>
    <col min="1543" max="1543" width="14.42578125" style="19" customWidth="1"/>
    <col min="1544" max="1545" width="12.5703125" style="19" customWidth="1"/>
    <col min="1546" max="1546" width="11.28515625" style="19" customWidth="1"/>
    <col min="1547" max="1547" width="17" style="19" customWidth="1"/>
    <col min="1548" max="1791" width="9.140625" style="19"/>
    <col min="1792" max="1792" width="6.7109375" style="19" customWidth="1"/>
    <col min="1793" max="1793" width="34.140625" style="19" customWidth="1"/>
    <col min="1794" max="1794" width="22.28515625" style="19" customWidth="1"/>
    <col min="1795" max="1795" width="9" style="19" customWidth="1"/>
    <col min="1796" max="1796" width="12.42578125" style="19" customWidth="1"/>
    <col min="1797" max="1797" width="12" style="19" customWidth="1"/>
    <col min="1798" max="1798" width="13.140625" style="19" customWidth="1"/>
    <col min="1799" max="1799" width="14.42578125" style="19" customWidth="1"/>
    <col min="1800" max="1801" width="12.5703125" style="19" customWidth="1"/>
    <col min="1802" max="1802" width="11.28515625" style="19" customWidth="1"/>
    <col min="1803" max="1803" width="17" style="19" customWidth="1"/>
    <col min="1804" max="2047" width="9.140625" style="19"/>
    <col min="2048" max="2048" width="6.7109375" style="19" customWidth="1"/>
    <col min="2049" max="2049" width="34.140625" style="19" customWidth="1"/>
    <col min="2050" max="2050" width="22.28515625" style="19" customWidth="1"/>
    <col min="2051" max="2051" width="9" style="19" customWidth="1"/>
    <col min="2052" max="2052" width="12.42578125" style="19" customWidth="1"/>
    <col min="2053" max="2053" width="12" style="19" customWidth="1"/>
    <col min="2054" max="2054" width="13.140625" style="19" customWidth="1"/>
    <col min="2055" max="2055" width="14.42578125" style="19" customWidth="1"/>
    <col min="2056" max="2057" width="12.5703125" style="19" customWidth="1"/>
    <col min="2058" max="2058" width="11.28515625" style="19" customWidth="1"/>
    <col min="2059" max="2059" width="17" style="19" customWidth="1"/>
    <col min="2060" max="2303" width="9.140625" style="19"/>
    <col min="2304" max="2304" width="6.7109375" style="19" customWidth="1"/>
    <col min="2305" max="2305" width="34.140625" style="19" customWidth="1"/>
    <col min="2306" max="2306" width="22.28515625" style="19" customWidth="1"/>
    <col min="2307" max="2307" width="9" style="19" customWidth="1"/>
    <col min="2308" max="2308" width="12.42578125" style="19" customWidth="1"/>
    <col min="2309" max="2309" width="12" style="19" customWidth="1"/>
    <col min="2310" max="2310" width="13.140625" style="19" customWidth="1"/>
    <col min="2311" max="2311" width="14.42578125" style="19" customWidth="1"/>
    <col min="2312" max="2313" width="12.5703125" style="19" customWidth="1"/>
    <col min="2314" max="2314" width="11.28515625" style="19" customWidth="1"/>
    <col min="2315" max="2315" width="17" style="19" customWidth="1"/>
    <col min="2316" max="2559" width="9.140625" style="19"/>
    <col min="2560" max="2560" width="6.7109375" style="19" customWidth="1"/>
    <col min="2561" max="2561" width="34.140625" style="19" customWidth="1"/>
    <col min="2562" max="2562" width="22.28515625" style="19" customWidth="1"/>
    <col min="2563" max="2563" width="9" style="19" customWidth="1"/>
    <col min="2564" max="2564" width="12.42578125" style="19" customWidth="1"/>
    <col min="2565" max="2565" width="12" style="19" customWidth="1"/>
    <col min="2566" max="2566" width="13.140625" style="19" customWidth="1"/>
    <col min="2567" max="2567" width="14.42578125" style="19" customWidth="1"/>
    <col min="2568" max="2569" width="12.5703125" style="19" customWidth="1"/>
    <col min="2570" max="2570" width="11.28515625" style="19" customWidth="1"/>
    <col min="2571" max="2571" width="17" style="19" customWidth="1"/>
    <col min="2572" max="2815" width="9.140625" style="19"/>
    <col min="2816" max="2816" width="6.7109375" style="19" customWidth="1"/>
    <col min="2817" max="2817" width="34.140625" style="19" customWidth="1"/>
    <col min="2818" max="2818" width="22.28515625" style="19" customWidth="1"/>
    <col min="2819" max="2819" width="9" style="19" customWidth="1"/>
    <col min="2820" max="2820" width="12.42578125" style="19" customWidth="1"/>
    <col min="2821" max="2821" width="12" style="19" customWidth="1"/>
    <col min="2822" max="2822" width="13.140625" style="19" customWidth="1"/>
    <col min="2823" max="2823" width="14.42578125" style="19" customWidth="1"/>
    <col min="2824" max="2825" width="12.5703125" style="19" customWidth="1"/>
    <col min="2826" max="2826" width="11.28515625" style="19" customWidth="1"/>
    <col min="2827" max="2827" width="17" style="19" customWidth="1"/>
    <col min="2828" max="3071" width="9.140625" style="19"/>
    <col min="3072" max="3072" width="6.7109375" style="19" customWidth="1"/>
    <col min="3073" max="3073" width="34.140625" style="19" customWidth="1"/>
    <col min="3074" max="3074" width="22.28515625" style="19" customWidth="1"/>
    <col min="3075" max="3075" width="9" style="19" customWidth="1"/>
    <col min="3076" max="3076" width="12.42578125" style="19" customWidth="1"/>
    <col min="3077" max="3077" width="12" style="19" customWidth="1"/>
    <col min="3078" max="3078" width="13.140625" style="19" customWidth="1"/>
    <col min="3079" max="3079" width="14.42578125" style="19" customWidth="1"/>
    <col min="3080" max="3081" width="12.5703125" style="19" customWidth="1"/>
    <col min="3082" max="3082" width="11.28515625" style="19" customWidth="1"/>
    <col min="3083" max="3083" width="17" style="19" customWidth="1"/>
    <col min="3084" max="3327" width="9.140625" style="19"/>
    <col min="3328" max="3328" width="6.7109375" style="19" customWidth="1"/>
    <col min="3329" max="3329" width="34.140625" style="19" customWidth="1"/>
    <col min="3330" max="3330" width="22.28515625" style="19" customWidth="1"/>
    <col min="3331" max="3331" width="9" style="19" customWidth="1"/>
    <col min="3332" max="3332" width="12.42578125" style="19" customWidth="1"/>
    <col min="3333" max="3333" width="12" style="19" customWidth="1"/>
    <col min="3334" max="3334" width="13.140625" style="19" customWidth="1"/>
    <col min="3335" max="3335" width="14.42578125" style="19" customWidth="1"/>
    <col min="3336" max="3337" width="12.5703125" style="19" customWidth="1"/>
    <col min="3338" max="3338" width="11.28515625" style="19" customWidth="1"/>
    <col min="3339" max="3339" width="17" style="19" customWidth="1"/>
    <col min="3340" max="3583" width="9.140625" style="19"/>
    <col min="3584" max="3584" width="6.7109375" style="19" customWidth="1"/>
    <col min="3585" max="3585" width="34.140625" style="19" customWidth="1"/>
    <col min="3586" max="3586" width="22.28515625" style="19" customWidth="1"/>
    <col min="3587" max="3587" width="9" style="19" customWidth="1"/>
    <col min="3588" max="3588" width="12.42578125" style="19" customWidth="1"/>
    <col min="3589" max="3589" width="12" style="19" customWidth="1"/>
    <col min="3590" max="3590" width="13.140625" style="19" customWidth="1"/>
    <col min="3591" max="3591" width="14.42578125" style="19" customWidth="1"/>
    <col min="3592" max="3593" width="12.5703125" style="19" customWidth="1"/>
    <col min="3594" max="3594" width="11.28515625" style="19" customWidth="1"/>
    <col min="3595" max="3595" width="17" style="19" customWidth="1"/>
    <col min="3596" max="3839" width="9.140625" style="19"/>
    <col min="3840" max="3840" width="6.7109375" style="19" customWidth="1"/>
    <col min="3841" max="3841" width="34.140625" style="19" customWidth="1"/>
    <col min="3842" max="3842" width="22.28515625" style="19" customWidth="1"/>
    <col min="3843" max="3843" width="9" style="19" customWidth="1"/>
    <col min="3844" max="3844" width="12.42578125" style="19" customWidth="1"/>
    <col min="3845" max="3845" width="12" style="19" customWidth="1"/>
    <col min="3846" max="3846" width="13.140625" style="19" customWidth="1"/>
    <col min="3847" max="3847" width="14.42578125" style="19" customWidth="1"/>
    <col min="3848" max="3849" width="12.5703125" style="19" customWidth="1"/>
    <col min="3850" max="3850" width="11.28515625" style="19" customWidth="1"/>
    <col min="3851" max="3851" width="17" style="19" customWidth="1"/>
    <col min="3852" max="4095" width="9.140625" style="19"/>
    <col min="4096" max="4096" width="6.7109375" style="19" customWidth="1"/>
    <col min="4097" max="4097" width="34.140625" style="19" customWidth="1"/>
    <col min="4098" max="4098" width="22.28515625" style="19" customWidth="1"/>
    <col min="4099" max="4099" width="9" style="19" customWidth="1"/>
    <col min="4100" max="4100" width="12.42578125" style="19" customWidth="1"/>
    <col min="4101" max="4101" width="12" style="19" customWidth="1"/>
    <col min="4102" max="4102" width="13.140625" style="19" customWidth="1"/>
    <col min="4103" max="4103" width="14.42578125" style="19" customWidth="1"/>
    <col min="4104" max="4105" width="12.5703125" style="19" customWidth="1"/>
    <col min="4106" max="4106" width="11.28515625" style="19" customWidth="1"/>
    <col min="4107" max="4107" width="17" style="19" customWidth="1"/>
    <col min="4108" max="4351" width="9.140625" style="19"/>
    <col min="4352" max="4352" width="6.7109375" style="19" customWidth="1"/>
    <col min="4353" max="4353" width="34.140625" style="19" customWidth="1"/>
    <col min="4354" max="4354" width="22.28515625" style="19" customWidth="1"/>
    <col min="4355" max="4355" width="9" style="19" customWidth="1"/>
    <col min="4356" max="4356" width="12.42578125" style="19" customWidth="1"/>
    <col min="4357" max="4357" width="12" style="19" customWidth="1"/>
    <col min="4358" max="4358" width="13.140625" style="19" customWidth="1"/>
    <col min="4359" max="4359" width="14.42578125" style="19" customWidth="1"/>
    <col min="4360" max="4361" width="12.5703125" style="19" customWidth="1"/>
    <col min="4362" max="4362" width="11.28515625" style="19" customWidth="1"/>
    <col min="4363" max="4363" width="17" style="19" customWidth="1"/>
    <col min="4364" max="4607" width="9.140625" style="19"/>
    <col min="4608" max="4608" width="6.7109375" style="19" customWidth="1"/>
    <col min="4609" max="4609" width="34.140625" style="19" customWidth="1"/>
    <col min="4610" max="4610" width="22.28515625" style="19" customWidth="1"/>
    <col min="4611" max="4611" width="9" style="19" customWidth="1"/>
    <col min="4612" max="4612" width="12.42578125" style="19" customWidth="1"/>
    <col min="4613" max="4613" width="12" style="19" customWidth="1"/>
    <col min="4614" max="4614" width="13.140625" style="19" customWidth="1"/>
    <col min="4615" max="4615" width="14.42578125" style="19" customWidth="1"/>
    <col min="4616" max="4617" width="12.5703125" style="19" customWidth="1"/>
    <col min="4618" max="4618" width="11.28515625" style="19" customWidth="1"/>
    <col min="4619" max="4619" width="17" style="19" customWidth="1"/>
    <col min="4620" max="4863" width="9.140625" style="19"/>
    <col min="4864" max="4864" width="6.7109375" style="19" customWidth="1"/>
    <col min="4865" max="4865" width="34.140625" style="19" customWidth="1"/>
    <col min="4866" max="4866" width="22.28515625" style="19" customWidth="1"/>
    <col min="4867" max="4867" width="9" style="19" customWidth="1"/>
    <col min="4868" max="4868" width="12.42578125" style="19" customWidth="1"/>
    <col min="4869" max="4869" width="12" style="19" customWidth="1"/>
    <col min="4870" max="4870" width="13.140625" style="19" customWidth="1"/>
    <col min="4871" max="4871" width="14.42578125" style="19" customWidth="1"/>
    <col min="4872" max="4873" width="12.5703125" style="19" customWidth="1"/>
    <col min="4874" max="4874" width="11.28515625" style="19" customWidth="1"/>
    <col min="4875" max="4875" width="17" style="19" customWidth="1"/>
    <col min="4876" max="5119" width="9.140625" style="19"/>
    <col min="5120" max="5120" width="6.7109375" style="19" customWidth="1"/>
    <col min="5121" max="5121" width="34.140625" style="19" customWidth="1"/>
    <col min="5122" max="5122" width="22.28515625" style="19" customWidth="1"/>
    <col min="5123" max="5123" width="9" style="19" customWidth="1"/>
    <col min="5124" max="5124" width="12.42578125" style="19" customWidth="1"/>
    <col min="5125" max="5125" width="12" style="19" customWidth="1"/>
    <col min="5126" max="5126" width="13.140625" style="19" customWidth="1"/>
    <col min="5127" max="5127" width="14.42578125" style="19" customWidth="1"/>
    <col min="5128" max="5129" width="12.5703125" style="19" customWidth="1"/>
    <col min="5130" max="5130" width="11.28515625" style="19" customWidth="1"/>
    <col min="5131" max="5131" width="17" style="19" customWidth="1"/>
    <col min="5132" max="5375" width="9.140625" style="19"/>
    <col min="5376" max="5376" width="6.7109375" style="19" customWidth="1"/>
    <col min="5377" max="5377" width="34.140625" style="19" customWidth="1"/>
    <col min="5378" max="5378" width="22.28515625" style="19" customWidth="1"/>
    <col min="5379" max="5379" width="9" style="19" customWidth="1"/>
    <col min="5380" max="5380" width="12.42578125" style="19" customWidth="1"/>
    <col min="5381" max="5381" width="12" style="19" customWidth="1"/>
    <col min="5382" max="5382" width="13.140625" style="19" customWidth="1"/>
    <col min="5383" max="5383" width="14.42578125" style="19" customWidth="1"/>
    <col min="5384" max="5385" width="12.5703125" style="19" customWidth="1"/>
    <col min="5386" max="5386" width="11.28515625" style="19" customWidth="1"/>
    <col min="5387" max="5387" width="17" style="19" customWidth="1"/>
    <col min="5388" max="5631" width="9.140625" style="19"/>
    <col min="5632" max="5632" width="6.7109375" style="19" customWidth="1"/>
    <col min="5633" max="5633" width="34.140625" style="19" customWidth="1"/>
    <col min="5634" max="5634" width="22.28515625" style="19" customWidth="1"/>
    <col min="5635" max="5635" width="9" style="19" customWidth="1"/>
    <col min="5636" max="5636" width="12.42578125" style="19" customWidth="1"/>
    <col min="5637" max="5637" width="12" style="19" customWidth="1"/>
    <col min="5638" max="5638" width="13.140625" style="19" customWidth="1"/>
    <col min="5639" max="5639" width="14.42578125" style="19" customWidth="1"/>
    <col min="5640" max="5641" width="12.5703125" style="19" customWidth="1"/>
    <col min="5642" max="5642" width="11.28515625" style="19" customWidth="1"/>
    <col min="5643" max="5643" width="17" style="19" customWidth="1"/>
    <col min="5644" max="5887" width="9.140625" style="19"/>
    <col min="5888" max="5888" width="6.7109375" style="19" customWidth="1"/>
    <col min="5889" max="5889" width="34.140625" style="19" customWidth="1"/>
    <col min="5890" max="5890" width="22.28515625" style="19" customWidth="1"/>
    <col min="5891" max="5891" width="9" style="19" customWidth="1"/>
    <col min="5892" max="5892" width="12.42578125" style="19" customWidth="1"/>
    <col min="5893" max="5893" width="12" style="19" customWidth="1"/>
    <col min="5894" max="5894" width="13.140625" style="19" customWidth="1"/>
    <col min="5895" max="5895" width="14.42578125" style="19" customWidth="1"/>
    <col min="5896" max="5897" width="12.5703125" style="19" customWidth="1"/>
    <col min="5898" max="5898" width="11.28515625" style="19" customWidth="1"/>
    <col min="5899" max="5899" width="17" style="19" customWidth="1"/>
    <col min="5900" max="6143" width="9.140625" style="19"/>
    <col min="6144" max="6144" width="6.7109375" style="19" customWidth="1"/>
    <col min="6145" max="6145" width="34.140625" style="19" customWidth="1"/>
    <col min="6146" max="6146" width="22.28515625" style="19" customWidth="1"/>
    <col min="6147" max="6147" width="9" style="19" customWidth="1"/>
    <col min="6148" max="6148" width="12.42578125" style="19" customWidth="1"/>
    <col min="6149" max="6149" width="12" style="19" customWidth="1"/>
    <col min="6150" max="6150" width="13.140625" style="19" customWidth="1"/>
    <col min="6151" max="6151" width="14.42578125" style="19" customWidth="1"/>
    <col min="6152" max="6153" width="12.5703125" style="19" customWidth="1"/>
    <col min="6154" max="6154" width="11.28515625" style="19" customWidth="1"/>
    <col min="6155" max="6155" width="17" style="19" customWidth="1"/>
    <col min="6156" max="6399" width="9.140625" style="19"/>
    <col min="6400" max="6400" width="6.7109375" style="19" customWidth="1"/>
    <col min="6401" max="6401" width="34.140625" style="19" customWidth="1"/>
    <col min="6402" max="6402" width="22.28515625" style="19" customWidth="1"/>
    <col min="6403" max="6403" width="9" style="19" customWidth="1"/>
    <col min="6404" max="6404" width="12.42578125" style="19" customWidth="1"/>
    <col min="6405" max="6405" width="12" style="19" customWidth="1"/>
    <col min="6406" max="6406" width="13.140625" style="19" customWidth="1"/>
    <col min="6407" max="6407" width="14.42578125" style="19" customWidth="1"/>
    <col min="6408" max="6409" width="12.5703125" style="19" customWidth="1"/>
    <col min="6410" max="6410" width="11.28515625" style="19" customWidth="1"/>
    <col min="6411" max="6411" width="17" style="19" customWidth="1"/>
    <col min="6412" max="6655" width="9.140625" style="19"/>
    <col min="6656" max="6656" width="6.7109375" style="19" customWidth="1"/>
    <col min="6657" max="6657" width="34.140625" style="19" customWidth="1"/>
    <col min="6658" max="6658" width="22.28515625" style="19" customWidth="1"/>
    <col min="6659" max="6659" width="9" style="19" customWidth="1"/>
    <col min="6660" max="6660" width="12.42578125" style="19" customWidth="1"/>
    <col min="6661" max="6661" width="12" style="19" customWidth="1"/>
    <col min="6662" max="6662" width="13.140625" style="19" customWidth="1"/>
    <col min="6663" max="6663" width="14.42578125" style="19" customWidth="1"/>
    <col min="6664" max="6665" width="12.5703125" style="19" customWidth="1"/>
    <col min="6666" max="6666" width="11.28515625" style="19" customWidth="1"/>
    <col min="6667" max="6667" width="17" style="19" customWidth="1"/>
    <col min="6668" max="6911" width="9.140625" style="19"/>
    <col min="6912" max="6912" width="6.7109375" style="19" customWidth="1"/>
    <col min="6913" max="6913" width="34.140625" style="19" customWidth="1"/>
    <col min="6914" max="6914" width="22.28515625" style="19" customWidth="1"/>
    <col min="6915" max="6915" width="9" style="19" customWidth="1"/>
    <col min="6916" max="6916" width="12.42578125" style="19" customWidth="1"/>
    <col min="6917" max="6917" width="12" style="19" customWidth="1"/>
    <col min="6918" max="6918" width="13.140625" style="19" customWidth="1"/>
    <col min="6919" max="6919" width="14.42578125" style="19" customWidth="1"/>
    <col min="6920" max="6921" width="12.5703125" style="19" customWidth="1"/>
    <col min="6922" max="6922" width="11.28515625" style="19" customWidth="1"/>
    <col min="6923" max="6923" width="17" style="19" customWidth="1"/>
    <col min="6924" max="7167" width="9.140625" style="19"/>
    <col min="7168" max="7168" width="6.7109375" style="19" customWidth="1"/>
    <col min="7169" max="7169" width="34.140625" style="19" customWidth="1"/>
    <col min="7170" max="7170" width="22.28515625" style="19" customWidth="1"/>
    <col min="7171" max="7171" width="9" style="19" customWidth="1"/>
    <col min="7172" max="7172" width="12.42578125" style="19" customWidth="1"/>
    <col min="7173" max="7173" width="12" style="19" customWidth="1"/>
    <col min="7174" max="7174" width="13.140625" style="19" customWidth="1"/>
    <col min="7175" max="7175" width="14.42578125" style="19" customWidth="1"/>
    <col min="7176" max="7177" width="12.5703125" style="19" customWidth="1"/>
    <col min="7178" max="7178" width="11.28515625" style="19" customWidth="1"/>
    <col min="7179" max="7179" width="17" style="19" customWidth="1"/>
    <col min="7180" max="7423" width="9.140625" style="19"/>
    <col min="7424" max="7424" width="6.7109375" style="19" customWidth="1"/>
    <col min="7425" max="7425" width="34.140625" style="19" customWidth="1"/>
    <col min="7426" max="7426" width="22.28515625" style="19" customWidth="1"/>
    <col min="7427" max="7427" width="9" style="19" customWidth="1"/>
    <col min="7428" max="7428" width="12.42578125" style="19" customWidth="1"/>
    <col min="7429" max="7429" width="12" style="19" customWidth="1"/>
    <col min="7430" max="7430" width="13.140625" style="19" customWidth="1"/>
    <col min="7431" max="7431" width="14.42578125" style="19" customWidth="1"/>
    <col min="7432" max="7433" width="12.5703125" style="19" customWidth="1"/>
    <col min="7434" max="7434" width="11.28515625" style="19" customWidth="1"/>
    <col min="7435" max="7435" width="17" style="19" customWidth="1"/>
    <col min="7436" max="7679" width="9.140625" style="19"/>
    <col min="7680" max="7680" width="6.7109375" style="19" customWidth="1"/>
    <col min="7681" max="7681" width="34.140625" style="19" customWidth="1"/>
    <col min="7682" max="7682" width="22.28515625" style="19" customWidth="1"/>
    <col min="7683" max="7683" width="9" style="19" customWidth="1"/>
    <col min="7684" max="7684" width="12.42578125" style="19" customWidth="1"/>
    <col min="7685" max="7685" width="12" style="19" customWidth="1"/>
    <col min="7686" max="7686" width="13.140625" style="19" customWidth="1"/>
    <col min="7687" max="7687" width="14.42578125" style="19" customWidth="1"/>
    <col min="7688" max="7689" width="12.5703125" style="19" customWidth="1"/>
    <col min="7690" max="7690" width="11.28515625" style="19" customWidth="1"/>
    <col min="7691" max="7691" width="17" style="19" customWidth="1"/>
    <col min="7692" max="7935" width="9.140625" style="19"/>
    <col min="7936" max="7936" width="6.7109375" style="19" customWidth="1"/>
    <col min="7937" max="7937" width="34.140625" style="19" customWidth="1"/>
    <col min="7938" max="7938" width="22.28515625" style="19" customWidth="1"/>
    <col min="7939" max="7939" width="9" style="19" customWidth="1"/>
    <col min="7940" max="7940" width="12.42578125" style="19" customWidth="1"/>
    <col min="7941" max="7941" width="12" style="19" customWidth="1"/>
    <col min="7942" max="7942" width="13.140625" style="19" customWidth="1"/>
    <col min="7943" max="7943" width="14.42578125" style="19" customWidth="1"/>
    <col min="7944" max="7945" width="12.5703125" style="19" customWidth="1"/>
    <col min="7946" max="7946" width="11.28515625" style="19" customWidth="1"/>
    <col min="7947" max="7947" width="17" style="19" customWidth="1"/>
    <col min="7948" max="8191" width="9.140625" style="19"/>
    <col min="8192" max="8192" width="6.7109375" style="19" customWidth="1"/>
    <col min="8193" max="8193" width="34.140625" style="19" customWidth="1"/>
    <col min="8194" max="8194" width="22.28515625" style="19" customWidth="1"/>
    <col min="8195" max="8195" width="9" style="19" customWidth="1"/>
    <col min="8196" max="8196" width="12.42578125" style="19" customWidth="1"/>
    <col min="8197" max="8197" width="12" style="19" customWidth="1"/>
    <col min="8198" max="8198" width="13.140625" style="19" customWidth="1"/>
    <col min="8199" max="8199" width="14.42578125" style="19" customWidth="1"/>
    <col min="8200" max="8201" width="12.5703125" style="19" customWidth="1"/>
    <col min="8202" max="8202" width="11.28515625" style="19" customWidth="1"/>
    <col min="8203" max="8203" width="17" style="19" customWidth="1"/>
    <col min="8204" max="8447" width="9.140625" style="19"/>
    <col min="8448" max="8448" width="6.7109375" style="19" customWidth="1"/>
    <col min="8449" max="8449" width="34.140625" style="19" customWidth="1"/>
    <col min="8450" max="8450" width="22.28515625" style="19" customWidth="1"/>
    <col min="8451" max="8451" width="9" style="19" customWidth="1"/>
    <col min="8452" max="8452" width="12.42578125" style="19" customWidth="1"/>
    <col min="8453" max="8453" width="12" style="19" customWidth="1"/>
    <col min="8454" max="8454" width="13.140625" style="19" customWidth="1"/>
    <col min="8455" max="8455" width="14.42578125" style="19" customWidth="1"/>
    <col min="8456" max="8457" width="12.5703125" style="19" customWidth="1"/>
    <col min="8458" max="8458" width="11.28515625" style="19" customWidth="1"/>
    <col min="8459" max="8459" width="17" style="19" customWidth="1"/>
    <col min="8460" max="8703" width="9.140625" style="19"/>
    <col min="8704" max="8704" width="6.7109375" style="19" customWidth="1"/>
    <col min="8705" max="8705" width="34.140625" style="19" customWidth="1"/>
    <col min="8706" max="8706" width="22.28515625" style="19" customWidth="1"/>
    <col min="8707" max="8707" width="9" style="19" customWidth="1"/>
    <col min="8708" max="8708" width="12.42578125" style="19" customWidth="1"/>
    <col min="8709" max="8709" width="12" style="19" customWidth="1"/>
    <col min="8710" max="8710" width="13.140625" style="19" customWidth="1"/>
    <col min="8711" max="8711" width="14.42578125" style="19" customWidth="1"/>
    <col min="8712" max="8713" width="12.5703125" style="19" customWidth="1"/>
    <col min="8714" max="8714" width="11.28515625" style="19" customWidth="1"/>
    <col min="8715" max="8715" width="17" style="19" customWidth="1"/>
    <col min="8716" max="8959" width="9.140625" style="19"/>
    <col min="8960" max="8960" width="6.7109375" style="19" customWidth="1"/>
    <col min="8961" max="8961" width="34.140625" style="19" customWidth="1"/>
    <col min="8962" max="8962" width="22.28515625" style="19" customWidth="1"/>
    <col min="8963" max="8963" width="9" style="19" customWidth="1"/>
    <col min="8964" max="8964" width="12.42578125" style="19" customWidth="1"/>
    <col min="8965" max="8965" width="12" style="19" customWidth="1"/>
    <col min="8966" max="8966" width="13.140625" style="19" customWidth="1"/>
    <col min="8967" max="8967" width="14.42578125" style="19" customWidth="1"/>
    <col min="8968" max="8969" width="12.5703125" style="19" customWidth="1"/>
    <col min="8970" max="8970" width="11.28515625" style="19" customWidth="1"/>
    <col min="8971" max="8971" width="17" style="19" customWidth="1"/>
    <col min="8972" max="9215" width="9.140625" style="19"/>
    <col min="9216" max="9216" width="6.7109375" style="19" customWidth="1"/>
    <col min="9217" max="9217" width="34.140625" style="19" customWidth="1"/>
    <col min="9218" max="9218" width="22.28515625" style="19" customWidth="1"/>
    <col min="9219" max="9219" width="9" style="19" customWidth="1"/>
    <col min="9220" max="9220" width="12.42578125" style="19" customWidth="1"/>
    <col min="9221" max="9221" width="12" style="19" customWidth="1"/>
    <col min="9222" max="9222" width="13.140625" style="19" customWidth="1"/>
    <col min="9223" max="9223" width="14.42578125" style="19" customWidth="1"/>
    <col min="9224" max="9225" width="12.5703125" style="19" customWidth="1"/>
    <col min="9226" max="9226" width="11.28515625" style="19" customWidth="1"/>
    <col min="9227" max="9227" width="17" style="19" customWidth="1"/>
    <col min="9228" max="9471" width="9.140625" style="19"/>
    <col min="9472" max="9472" width="6.7109375" style="19" customWidth="1"/>
    <col min="9473" max="9473" width="34.140625" style="19" customWidth="1"/>
    <col min="9474" max="9474" width="22.28515625" style="19" customWidth="1"/>
    <col min="9475" max="9475" width="9" style="19" customWidth="1"/>
    <col min="9476" max="9476" width="12.42578125" style="19" customWidth="1"/>
    <col min="9477" max="9477" width="12" style="19" customWidth="1"/>
    <col min="9478" max="9478" width="13.140625" style="19" customWidth="1"/>
    <col min="9479" max="9479" width="14.42578125" style="19" customWidth="1"/>
    <col min="9480" max="9481" width="12.5703125" style="19" customWidth="1"/>
    <col min="9482" max="9482" width="11.28515625" style="19" customWidth="1"/>
    <col min="9483" max="9483" width="17" style="19" customWidth="1"/>
    <col min="9484" max="9727" width="9.140625" style="19"/>
    <col min="9728" max="9728" width="6.7109375" style="19" customWidth="1"/>
    <col min="9729" max="9729" width="34.140625" style="19" customWidth="1"/>
    <col min="9730" max="9730" width="22.28515625" style="19" customWidth="1"/>
    <col min="9731" max="9731" width="9" style="19" customWidth="1"/>
    <col min="9732" max="9732" width="12.42578125" style="19" customWidth="1"/>
    <col min="9733" max="9733" width="12" style="19" customWidth="1"/>
    <col min="9734" max="9734" width="13.140625" style="19" customWidth="1"/>
    <col min="9735" max="9735" width="14.42578125" style="19" customWidth="1"/>
    <col min="9736" max="9737" width="12.5703125" style="19" customWidth="1"/>
    <col min="9738" max="9738" width="11.28515625" style="19" customWidth="1"/>
    <col min="9739" max="9739" width="17" style="19" customWidth="1"/>
    <col min="9740" max="9983" width="9.140625" style="19"/>
    <col min="9984" max="9984" width="6.7109375" style="19" customWidth="1"/>
    <col min="9985" max="9985" width="34.140625" style="19" customWidth="1"/>
    <col min="9986" max="9986" width="22.28515625" style="19" customWidth="1"/>
    <col min="9987" max="9987" width="9" style="19" customWidth="1"/>
    <col min="9988" max="9988" width="12.42578125" style="19" customWidth="1"/>
    <col min="9989" max="9989" width="12" style="19" customWidth="1"/>
    <col min="9990" max="9990" width="13.140625" style="19" customWidth="1"/>
    <col min="9991" max="9991" width="14.42578125" style="19" customWidth="1"/>
    <col min="9992" max="9993" width="12.5703125" style="19" customWidth="1"/>
    <col min="9994" max="9994" width="11.28515625" style="19" customWidth="1"/>
    <col min="9995" max="9995" width="17" style="19" customWidth="1"/>
    <col min="9996" max="10239" width="9.140625" style="19"/>
    <col min="10240" max="10240" width="6.7109375" style="19" customWidth="1"/>
    <col min="10241" max="10241" width="34.140625" style="19" customWidth="1"/>
    <col min="10242" max="10242" width="22.28515625" style="19" customWidth="1"/>
    <col min="10243" max="10243" width="9" style="19" customWidth="1"/>
    <col min="10244" max="10244" width="12.42578125" style="19" customWidth="1"/>
    <col min="10245" max="10245" width="12" style="19" customWidth="1"/>
    <col min="10246" max="10246" width="13.140625" style="19" customWidth="1"/>
    <col min="10247" max="10247" width="14.42578125" style="19" customWidth="1"/>
    <col min="10248" max="10249" width="12.5703125" style="19" customWidth="1"/>
    <col min="10250" max="10250" width="11.28515625" style="19" customWidth="1"/>
    <col min="10251" max="10251" width="17" style="19" customWidth="1"/>
    <col min="10252" max="10495" width="9.140625" style="19"/>
    <col min="10496" max="10496" width="6.7109375" style="19" customWidth="1"/>
    <col min="10497" max="10497" width="34.140625" style="19" customWidth="1"/>
    <col min="10498" max="10498" width="22.28515625" style="19" customWidth="1"/>
    <col min="10499" max="10499" width="9" style="19" customWidth="1"/>
    <col min="10500" max="10500" width="12.42578125" style="19" customWidth="1"/>
    <col min="10501" max="10501" width="12" style="19" customWidth="1"/>
    <col min="10502" max="10502" width="13.140625" style="19" customWidth="1"/>
    <col min="10503" max="10503" width="14.42578125" style="19" customWidth="1"/>
    <col min="10504" max="10505" width="12.5703125" style="19" customWidth="1"/>
    <col min="10506" max="10506" width="11.28515625" style="19" customWidth="1"/>
    <col min="10507" max="10507" width="17" style="19" customWidth="1"/>
    <col min="10508" max="10751" width="9.140625" style="19"/>
    <col min="10752" max="10752" width="6.7109375" style="19" customWidth="1"/>
    <col min="10753" max="10753" width="34.140625" style="19" customWidth="1"/>
    <col min="10754" max="10754" width="22.28515625" style="19" customWidth="1"/>
    <col min="10755" max="10755" width="9" style="19" customWidth="1"/>
    <col min="10756" max="10756" width="12.42578125" style="19" customWidth="1"/>
    <col min="10757" max="10757" width="12" style="19" customWidth="1"/>
    <col min="10758" max="10758" width="13.140625" style="19" customWidth="1"/>
    <col min="10759" max="10759" width="14.42578125" style="19" customWidth="1"/>
    <col min="10760" max="10761" width="12.5703125" style="19" customWidth="1"/>
    <col min="10762" max="10762" width="11.28515625" style="19" customWidth="1"/>
    <col min="10763" max="10763" width="17" style="19" customWidth="1"/>
    <col min="10764" max="11007" width="9.140625" style="19"/>
    <col min="11008" max="11008" width="6.7109375" style="19" customWidth="1"/>
    <col min="11009" max="11009" width="34.140625" style="19" customWidth="1"/>
    <col min="11010" max="11010" width="22.28515625" style="19" customWidth="1"/>
    <col min="11011" max="11011" width="9" style="19" customWidth="1"/>
    <col min="11012" max="11012" width="12.42578125" style="19" customWidth="1"/>
    <col min="11013" max="11013" width="12" style="19" customWidth="1"/>
    <col min="11014" max="11014" width="13.140625" style="19" customWidth="1"/>
    <col min="11015" max="11015" width="14.42578125" style="19" customWidth="1"/>
    <col min="11016" max="11017" width="12.5703125" style="19" customWidth="1"/>
    <col min="11018" max="11018" width="11.28515625" style="19" customWidth="1"/>
    <col min="11019" max="11019" width="17" style="19" customWidth="1"/>
    <col min="11020" max="11263" width="9.140625" style="19"/>
    <col min="11264" max="11264" width="6.7109375" style="19" customWidth="1"/>
    <col min="11265" max="11265" width="34.140625" style="19" customWidth="1"/>
    <col min="11266" max="11266" width="22.28515625" style="19" customWidth="1"/>
    <col min="11267" max="11267" width="9" style="19" customWidth="1"/>
    <col min="11268" max="11268" width="12.42578125" style="19" customWidth="1"/>
    <col min="11269" max="11269" width="12" style="19" customWidth="1"/>
    <col min="11270" max="11270" width="13.140625" style="19" customWidth="1"/>
    <col min="11271" max="11271" width="14.42578125" style="19" customWidth="1"/>
    <col min="11272" max="11273" width="12.5703125" style="19" customWidth="1"/>
    <col min="11274" max="11274" width="11.28515625" style="19" customWidth="1"/>
    <col min="11275" max="11275" width="17" style="19" customWidth="1"/>
    <col min="11276" max="11519" width="9.140625" style="19"/>
    <col min="11520" max="11520" width="6.7109375" style="19" customWidth="1"/>
    <col min="11521" max="11521" width="34.140625" style="19" customWidth="1"/>
    <col min="11522" max="11522" width="22.28515625" style="19" customWidth="1"/>
    <col min="11523" max="11523" width="9" style="19" customWidth="1"/>
    <col min="11524" max="11524" width="12.42578125" style="19" customWidth="1"/>
    <col min="11525" max="11525" width="12" style="19" customWidth="1"/>
    <col min="11526" max="11526" width="13.140625" style="19" customWidth="1"/>
    <col min="11527" max="11527" width="14.42578125" style="19" customWidth="1"/>
    <col min="11528" max="11529" width="12.5703125" style="19" customWidth="1"/>
    <col min="11530" max="11530" width="11.28515625" style="19" customWidth="1"/>
    <col min="11531" max="11531" width="17" style="19" customWidth="1"/>
    <col min="11532" max="11775" width="9.140625" style="19"/>
    <col min="11776" max="11776" width="6.7109375" style="19" customWidth="1"/>
    <col min="11777" max="11777" width="34.140625" style="19" customWidth="1"/>
    <col min="11778" max="11778" width="22.28515625" style="19" customWidth="1"/>
    <col min="11779" max="11779" width="9" style="19" customWidth="1"/>
    <col min="11780" max="11780" width="12.42578125" style="19" customWidth="1"/>
    <col min="11781" max="11781" width="12" style="19" customWidth="1"/>
    <col min="11782" max="11782" width="13.140625" style="19" customWidth="1"/>
    <col min="11783" max="11783" width="14.42578125" style="19" customWidth="1"/>
    <col min="11784" max="11785" width="12.5703125" style="19" customWidth="1"/>
    <col min="11786" max="11786" width="11.28515625" style="19" customWidth="1"/>
    <col min="11787" max="11787" width="17" style="19" customWidth="1"/>
    <col min="11788" max="12031" width="9.140625" style="19"/>
    <col min="12032" max="12032" width="6.7109375" style="19" customWidth="1"/>
    <col min="12033" max="12033" width="34.140625" style="19" customWidth="1"/>
    <col min="12034" max="12034" width="22.28515625" style="19" customWidth="1"/>
    <col min="12035" max="12035" width="9" style="19" customWidth="1"/>
    <col min="12036" max="12036" width="12.42578125" style="19" customWidth="1"/>
    <col min="12037" max="12037" width="12" style="19" customWidth="1"/>
    <col min="12038" max="12038" width="13.140625" style="19" customWidth="1"/>
    <col min="12039" max="12039" width="14.42578125" style="19" customWidth="1"/>
    <col min="12040" max="12041" width="12.5703125" style="19" customWidth="1"/>
    <col min="12042" max="12042" width="11.28515625" style="19" customWidth="1"/>
    <col min="12043" max="12043" width="17" style="19" customWidth="1"/>
    <col min="12044" max="12287" width="9.140625" style="19"/>
    <col min="12288" max="12288" width="6.7109375" style="19" customWidth="1"/>
    <col min="12289" max="12289" width="34.140625" style="19" customWidth="1"/>
    <col min="12290" max="12290" width="22.28515625" style="19" customWidth="1"/>
    <col min="12291" max="12291" width="9" style="19" customWidth="1"/>
    <col min="12292" max="12292" width="12.42578125" style="19" customWidth="1"/>
    <col min="12293" max="12293" width="12" style="19" customWidth="1"/>
    <col min="12294" max="12294" width="13.140625" style="19" customWidth="1"/>
    <col min="12295" max="12295" width="14.42578125" style="19" customWidth="1"/>
    <col min="12296" max="12297" width="12.5703125" style="19" customWidth="1"/>
    <col min="12298" max="12298" width="11.28515625" style="19" customWidth="1"/>
    <col min="12299" max="12299" width="17" style="19" customWidth="1"/>
    <col min="12300" max="12543" width="9.140625" style="19"/>
    <col min="12544" max="12544" width="6.7109375" style="19" customWidth="1"/>
    <col min="12545" max="12545" width="34.140625" style="19" customWidth="1"/>
    <col min="12546" max="12546" width="22.28515625" style="19" customWidth="1"/>
    <col min="12547" max="12547" width="9" style="19" customWidth="1"/>
    <col min="12548" max="12548" width="12.42578125" style="19" customWidth="1"/>
    <col min="12549" max="12549" width="12" style="19" customWidth="1"/>
    <col min="12550" max="12550" width="13.140625" style="19" customWidth="1"/>
    <col min="12551" max="12551" width="14.42578125" style="19" customWidth="1"/>
    <col min="12552" max="12553" width="12.5703125" style="19" customWidth="1"/>
    <col min="12554" max="12554" width="11.28515625" style="19" customWidth="1"/>
    <col min="12555" max="12555" width="17" style="19" customWidth="1"/>
    <col min="12556" max="12799" width="9.140625" style="19"/>
    <col min="12800" max="12800" width="6.7109375" style="19" customWidth="1"/>
    <col min="12801" max="12801" width="34.140625" style="19" customWidth="1"/>
    <col min="12802" max="12802" width="22.28515625" style="19" customWidth="1"/>
    <col min="12803" max="12803" width="9" style="19" customWidth="1"/>
    <col min="12804" max="12804" width="12.42578125" style="19" customWidth="1"/>
    <col min="12805" max="12805" width="12" style="19" customWidth="1"/>
    <col min="12806" max="12806" width="13.140625" style="19" customWidth="1"/>
    <col min="12807" max="12807" width="14.42578125" style="19" customWidth="1"/>
    <col min="12808" max="12809" width="12.5703125" style="19" customWidth="1"/>
    <col min="12810" max="12810" width="11.28515625" style="19" customWidth="1"/>
    <col min="12811" max="12811" width="17" style="19" customWidth="1"/>
    <col min="12812" max="13055" width="9.140625" style="19"/>
    <col min="13056" max="13056" width="6.7109375" style="19" customWidth="1"/>
    <col min="13057" max="13057" width="34.140625" style="19" customWidth="1"/>
    <col min="13058" max="13058" width="22.28515625" style="19" customWidth="1"/>
    <col min="13059" max="13059" width="9" style="19" customWidth="1"/>
    <col min="13060" max="13060" width="12.42578125" style="19" customWidth="1"/>
    <col min="13061" max="13061" width="12" style="19" customWidth="1"/>
    <col min="13062" max="13062" width="13.140625" style="19" customWidth="1"/>
    <col min="13063" max="13063" width="14.42578125" style="19" customWidth="1"/>
    <col min="13064" max="13065" width="12.5703125" style="19" customWidth="1"/>
    <col min="13066" max="13066" width="11.28515625" style="19" customWidth="1"/>
    <col min="13067" max="13067" width="17" style="19" customWidth="1"/>
    <col min="13068" max="13311" width="9.140625" style="19"/>
    <col min="13312" max="13312" width="6.7109375" style="19" customWidth="1"/>
    <col min="13313" max="13313" width="34.140625" style="19" customWidth="1"/>
    <col min="13314" max="13314" width="22.28515625" style="19" customWidth="1"/>
    <col min="13315" max="13315" width="9" style="19" customWidth="1"/>
    <col min="13316" max="13316" width="12.42578125" style="19" customWidth="1"/>
    <col min="13317" max="13317" width="12" style="19" customWidth="1"/>
    <col min="13318" max="13318" width="13.140625" style="19" customWidth="1"/>
    <col min="13319" max="13319" width="14.42578125" style="19" customWidth="1"/>
    <col min="13320" max="13321" width="12.5703125" style="19" customWidth="1"/>
    <col min="13322" max="13322" width="11.28515625" style="19" customWidth="1"/>
    <col min="13323" max="13323" width="17" style="19" customWidth="1"/>
    <col min="13324" max="13567" width="9.140625" style="19"/>
    <col min="13568" max="13568" width="6.7109375" style="19" customWidth="1"/>
    <col min="13569" max="13569" width="34.140625" style="19" customWidth="1"/>
    <col min="13570" max="13570" width="22.28515625" style="19" customWidth="1"/>
    <col min="13571" max="13571" width="9" style="19" customWidth="1"/>
    <col min="13572" max="13572" width="12.42578125" style="19" customWidth="1"/>
    <col min="13573" max="13573" width="12" style="19" customWidth="1"/>
    <col min="13574" max="13574" width="13.140625" style="19" customWidth="1"/>
    <col min="13575" max="13575" width="14.42578125" style="19" customWidth="1"/>
    <col min="13576" max="13577" width="12.5703125" style="19" customWidth="1"/>
    <col min="13578" max="13578" width="11.28515625" style="19" customWidth="1"/>
    <col min="13579" max="13579" width="17" style="19" customWidth="1"/>
    <col min="13580" max="13823" width="9.140625" style="19"/>
    <col min="13824" max="13824" width="6.7109375" style="19" customWidth="1"/>
    <col min="13825" max="13825" width="34.140625" style="19" customWidth="1"/>
    <col min="13826" max="13826" width="22.28515625" style="19" customWidth="1"/>
    <col min="13827" max="13827" width="9" style="19" customWidth="1"/>
    <col min="13828" max="13828" width="12.42578125" style="19" customWidth="1"/>
    <col min="13829" max="13829" width="12" style="19" customWidth="1"/>
    <col min="13830" max="13830" width="13.140625" style="19" customWidth="1"/>
    <col min="13831" max="13831" width="14.42578125" style="19" customWidth="1"/>
    <col min="13832" max="13833" width="12.5703125" style="19" customWidth="1"/>
    <col min="13834" max="13834" width="11.28515625" style="19" customWidth="1"/>
    <col min="13835" max="13835" width="17" style="19" customWidth="1"/>
    <col min="13836" max="14079" width="9.140625" style="19"/>
    <col min="14080" max="14080" width="6.7109375" style="19" customWidth="1"/>
    <col min="14081" max="14081" width="34.140625" style="19" customWidth="1"/>
    <col min="14082" max="14082" width="22.28515625" style="19" customWidth="1"/>
    <col min="14083" max="14083" width="9" style="19" customWidth="1"/>
    <col min="14084" max="14084" width="12.42578125" style="19" customWidth="1"/>
    <col min="14085" max="14085" width="12" style="19" customWidth="1"/>
    <col min="14086" max="14086" width="13.140625" style="19" customWidth="1"/>
    <col min="14087" max="14087" width="14.42578125" style="19" customWidth="1"/>
    <col min="14088" max="14089" width="12.5703125" style="19" customWidth="1"/>
    <col min="14090" max="14090" width="11.28515625" style="19" customWidth="1"/>
    <col min="14091" max="14091" width="17" style="19" customWidth="1"/>
    <col min="14092" max="14335" width="9.140625" style="19"/>
    <col min="14336" max="14336" width="6.7109375" style="19" customWidth="1"/>
    <col min="14337" max="14337" width="34.140625" style="19" customWidth="1"/>
    <col min="14338" max="14338" width="22.28515625" style="19" customWidth="1"/>
    <col min="14339" max="14339" width="9" style="19" customWidth="1"/>
    <col min="14340" max="14340" width="12.42578125" style="19" customWidth="1"/>
    <col min="14341" max="14341" width="12" style="19" customWidth="1"/>
    <col min="14342" max="14342" width="13.140625" style="19" customWidth="1"/>
    <col min="14343" max="14343" width="14.42578125" style="19" customWidth="1"/>
    <col min="14344" max="14345" width="12.5703125" style="19" customWidth="1"/>
    <col min="14346" max="14346" width="11.28515625" style="19" customWidth="1"/>
    <col min="14347" max="14347" width="17" style="19" customWidth="1"/>
    <col min="14348" max="14591" width="9.140625" style="19"/>
    <col min="14592" max="14592" width="6.7109375" style="19" customWidth="1"/>
    <col min="14593" max="14593" width="34.140625" style="19" customWidth="1"/>
    <col min="14594" max="14594" width="22.28515625" style="19" customWidth="1"/>
    <col min="14595" max="14595" width="9" style="19" customWidth="1"/>
    <col min="14596" max="14596" width="12.42578125" style="19" customWidth="1"/>
    <col min="14597" max="14597" width="12" style="19" customWidth="1"/>
    <col min="14598" max="14598" width="13.140625" style="19" customWidth="1"/>
    <col min="14599" max="14599" width="14.42578125" style="19" customWidth="1"/>
    <col min="14600" max="14601" width="12.5703125" style="19" customWidth="1"/>
    <col min="14602" max="14602" width="11.28515625" style="19" customWidth="1"/>
    <col min="14603" max="14603" width="17" style="19" customWidth="1"/>
    <col min="14604" max="14847" width="9.140625" style="19"/>
    <col min="14848" max="14848" width="6.7109375" style="19" customWidth="1"/>
    <col min="14849" max="14849" width="34.140625" style="19" customWidth="1"/>
    <col min="14850" max="14850" width="22.28515625" style="19" customWidth="1"/>
    <col min="14851" max="14851" width="9" style="19" customWidth="1"/>
    <col min="14852" max="14852" width="12.42578125" style="19" customWidth="1"/>
    <col min="14853" max="14853" width="12" style="19" customWidth="1"/>
    <col min="14854" max="14854" width="13.140625" style="19" customWidth="1"/>
    <col min="14855" max="14855" width="14.42578125" style="19" customWidth="1"/>
    <col min="14856" max="14857" width="12.5703125" style="19" customWidth="1"/>
    <col min="14858" max="14858" width="11.28515625" style="19" customWidth="1"/>
    <col min="14859" max="14859" width="17" style="19" customWidth="1"/>
    <col min="14860" max="15103" width="9.140625" style="19"/>
    <col min="15104" max="15104" width="6.7109375" style="19" customWidth="1"/>
    <col min="15105" max="15105" width="34.140625" style="19" customWidth="1"/>
    <col min="15106" max="15106" width="22.28515625" style="19" customWidth="1"/>
    <col min="15107" max="15107" width="9" style="19" customWidth="1"/>
    <col min="15108" max="15108" width="12.42578125" style="19" customWidth="1"/>
    <col min="15109" max="15109" width="12" style="19" customWidth="1"/>
    <col min="15110" max="15110" width="13.140625" style="19" customWidth="1"/>
    <col min="15111" max="15111" width="14.42578125" style="19" customWidth="1"/>
    <col min="15112" max="15113" width="12.5703125" style="19" customWidth="1"/>
    <col min="15114" max="15114" width="11.28515625" style="19" customWidth="1"/>
    <col min="15115" max="15115" width="17" style="19" customWidth="1"/>
    <col min="15116" max="15359" width="9.140625" style="19"/>
    <col min="15360" max="15360" width="6.7109375" style="19" customWidth="1"/>
    <col min="15361" max="15361" width="34.140625" style="19" customWidth="1"/>
    <col min="15362" max="15362" width="22.28515625" style="19" customWidth="1"/>
    <col min="15363" max="15363" width="9" style="19" customWidth="1"/>
    <col min="15364" max="15364" width="12.42578125" style="19" customWidth="1"/>
    <col min="15365" max="15365" width="12" style="19" customWidth="1"/>
    <col min="15366" max="15366" width="13.140625" style="19" customWidth="1"/>
    <col min="15367" max="15367" width="14.42578125" style="19" customWidth="1"/>
    <col min="15368" max="15369" width="12.5703125" style="19" customWidth="1"/>
    <col min="15370" max="15370" width="11.28515625" style="19" customWidth="1"/>
    <col min="15371" max="15371" width="17" style="19" customWidth="1"/>
    <col min="15372" max="15615" width="9.140625" style="19"/>
    <col min="15616" max="15616" width="6.7109375" style="19" customWidth="1"/>
    <col min="15617" max="15617" width="34.140625" style="19" customWidth="1"/>
    <col min="15618" max="15618" width="22.28515625" style="19" customWidth="1"/>
    <col min="15619" max="15619" width="9" style="19" customWidth="1"/>
    <col min="15620" max="15620" width="12.42578125" style="19" customWidth="1"/>
    <col min="15621" max="15621" width="12" style="19" customWidth="1"/>
    <col min="15622" max="15622" width="13.140625" style="19" customWidth="1"/>
    <col min="15623" max="15623" width="14.42578125" style="19" customWidth="1"/>
    <col min="15624" max="15625" width="12.5703125" style="19" customWidth="1"/>
    <col min="15626" max="15626" width="11.28515625" style="19" customWidth="1"/>
    <col min="15627" max="15627" width="17" style="19" customWidth="1"/>
    <col min="15628" max="15871" width="9.140625" style="19"/>
    <col min="15872" max="15872" width="6.7109375" style="19" customWidth="1"/>
    <col min="15873" max="15873" width="34.140625" style="19" customWidth="1"/>
    <col min="15874" max="15874" width="22.28515625" style="19" customWidth="1"/>
    <col min="15875" max="15875" width="9" style="19" customWidth="1"/>
    <col min="15876" max="15876" width="12.42578125" style="19" customWidth="1"/>
    <col min="15877" max="15877" width="12" style="19" customWidth="1"/>
    <col min="15878" max="15878" width="13.140625" style="19" customWidth="1"/>
    <col min="15879" max="15879" width="14.42578125" style="19" customWidth="1"/>
    <col min="15880" max="15881" width="12.5703125" style="19" customWidth="1"/>
    <col min="15882" max="15882" width="11.28515625" style="19" customWidth="1"/>
    <col min="15883" max="15883" width="17" style="19" customWidth="1"/>
    <col min="15884" max="16127" width="9.140625" style="19"/>
    <col min="16128" max="16128" width="6.7109375" style="19" customWidth="1"/>
    <col min="16129" max="16129" width="34.140625" style="19" customWidth="1"/>
    <col min="16130" max="16130" width="22.28515625" style="19" customWidth="1"/>
    <col min="16131" max="16131" width="9" style="19" customWidth="1"/>
    <col min="16132" max="16132" width="12.42578125" style="19" customWidth="1"/>
    <col min="16133" max="16133" width="12" style="19" customWidth="1"/>
    <col min="16134" max="16134" width="13.140625" style="19" customWidth="1"/>
    <col min="16135" max="16135" width="14.42578125" style="19" customWidth="1"/>
    <col min="16136" max="16137" width="12.5703125" style="19" customWidth="1"/>
    <col min="16138" max="16138" width="11.28515625" style="19" customWidth="1"/>
    <col min="16139" max="16139" width="17" style="19" customWidth="1"/>
    <col min="16140" max="16384" width="9.140625" style="19"/>
  </cols>
  <sheetData>
    <row r="1" spans="1:13" ht="29.25" customHeight="1" x14ac:dyDescent="0.25">
      <c r="B1" s="53" t="s">
        <v>44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9.5" customHeight="1" x14ac:dyDescent="0.25">
      <c r="B2" s="27"/>
      <c r="C2" s="22"/>
      <c r="D2" s="22"/>
      <c r="E2" s="22"/>
      <c r="F2" s="22"/>
      <c r="G2" s="22"/>
      <c r="H2" s="22"/>
      <c r="I2" s="25"/>
      <c r="J2" s="25"/>
      <c r="K2" s="54"/>
      <c r="L2" s="54"/>
      <c r="M2" s="54"/>
    </row>
    <row r="3" spans="1:13" ht="30" customHeight="1" x14ac:dyDescent="0.25">
      <c r="A3" s="59" t="s">
        <v>0</v>
      </c>
      <c r="B3" s="59" t="s">
        <v>38</v>
      </c>
      <c r="C3" s="59" t="s">
        <v>34</v>
      </c>
      <c r="D3" s="59" t="s">
        <v>33</v>
      </c>
      <c r="E3" s="55" t="s">
        <v>36</v>
      </c>
      <c r="F3" s="61" t="s">
        <v>39</v>
      </c>
      <c r="G3" s="62"/>
      <c r="H3" s="62"/>
      <c r="I3" s="55" t="s">
        <v>43</v>
      </c>
      <c r="J3" s="55" t="s">
        <v>37</v>
      </c>
      <c r="K3" s="55" t="s">
        <v>42</v>
      </c>
      <c r="L3" s="55" t="s">
        <v>41</v>
      </c>
      <c r="M3" s="55" t="s">
        <v>35</v>
      </c>
    </row>
    <row r="4" spans="1:13" ht="92.25" customHeight="1" x14ac:dyDescent="0.25">
      <c r="A4" s="60"/>
      <c r="B4" s="60"/>
      <c r="C4" s="60"/>
      <c r="D4" s="60"/>
      <c r="E4" s="56"/>
      <c r="F4" s="39" t="s">
        <v>46</v>
      </c>
      <c r="G4" s="39" t="s">
        <v>47</v>
      </c>
      <c r="H4" s="39" t="s">
        <v>48</v>
      </c>
      <c r="I4" s="56"/>
      <c r="J4" s="56"/>
      <c r="K4" s="56"/>
      <c r="L4" s="56"/>
      <c r="M4" s="56"/>
    </row>
    <row r="5" spans="1:13" ht="42" customHeight="1" x14ac:dyDescent="0.25">
      <c r="A5" s="47">
        <v>1</v>
      </c>
      <c r="B5" s="49" t="s">
        <v>50</v>
      </c>
      <c r="C5" s="39" t="s">
        <v>60</v>
      </c>
      <c r="D5" s="49">
        <v>1</v>
      </c>
      <c r="E5" s="52">
        <v>3</v>
      </c>
      <c r="F5" s="50">
        <v>11275</v>
      </c>
      <c r="G5" s="50">
        <v>10250</v>
      </c>
      <c r="H5" s="50">
        <v>12260</v>
      </c>
      <c r="I5" s="40">
        <f t="shared" ref="I5:I16" si="0">ROUND((SUM(F5:H5)/E5),2)</f>
        <v>11261.67</v>
      </c>
      <c r="J5" s="40">
        <f>_xlfn.STDEV.S(F5,G5,H5)</f>
        <v>1005.0663328026332</v>
      </c>
      <c r="K5" s="40">
        <f t="shared" ref="K5" si="1">J5/I5*100</f>
        <v>8.924665105642708</v>
      </c>
      <c r="L5" s="41" t="str">
        <f t="shared" ref="L5" si="2">IF(K5&lt;33,"ОДНОРОДНЫЕ","НЕОДНОРОДНЫЕ")</f>
        <v>ОДНОРОДНЫЕ</v>
      </c>
      <c r="M5" s="40">
        <f t="shared" ref="M5:M16" si="3">D5*I5</f>
        <v>11261.67</v>
      </c>
    </row>
    <row r="6" spans="1:13" ht="39.75" customHeight="1" x14ac:dyDescent="0.25">
      <c r="A6" s="47">
        <v>2</v>
      </c>
      <c r="B6" s="49" t="s">
        <v>51</v>
      </c>
      <c r="C6" s="39" t="s">
        <v>60</v>
      </c>
      <c r="D6" s="49">
        <v>1</v>
      </c>
      <c r="E6" s="52">
        <v>3</v>
      </c>
      <c r="F6" s="50">
        <v>5720</v>
      </c>
      <c r="G6" s="50">
        <v>5200</v>
      </c>
      <c r="H6" s="50">
        <v>6290</v>
      </c>
      <c r="I6" s="40">
        <f t="shared" si="0"/>
        <v>5736.67</v>
      </c>
      <c r="J6" s="40">
        <f t="shared" ref="J6:J16" si="4">_xlfn.STDEV.S(F6,G6,H6)</f>
        <v>545.19109799531157</v>
      </c>
      <c r="K6" s="40">
        <f t="shared" ref="K6:K16" si="5">J6/I6*100</f>
        <v>9.5036161744585534</v>
      </c>
      <c r="L6" s="41" t="str">
        <f t="shared" ref="L6:L13" si="6">IF(K6&lt;33,"ОДНОРОДНЫЕ","НЕОДНОРОДНЫЕ")</f>
        <v>ОДНОРОДНЫЕ</v>
      </c>
      <c r="M6" s="40">
        <f t="shared" si="3"/>
        <v>5736.67</v>
      </c>
    </row>
    <row r="7" spans="1:13" ht="43.5" customHeight="1" x14ac:dyDescent="0.25">
      <c r="A7" s="47">
        <v>3</v>
      </c>
      <c r="B7" s="49" t="s">
        <v>52</v>
      </c>
      <c r="C7" s="39" t="s">
        <v>60</v>
      </c>
      <c r="D7" s="49">
        <v>1</v>
      </c>
      <c r="E7" s="52">
        <v>3</v>
      </c>
      <c r="F7" s="50">
        <v>5720</v>
      </c>
      <c r="G7" s="50">
        <v>5200</v>
      </c>
      <c r="H7" s="50">
        <v>6290</v>
      </c>
      <c r="I7" s="40">
        <f t="shared" si="0"/>
        <v>5736.67</v>
      </c>
      <c r="J7" s="40">
        <f t="shared" si="4"/>
        <v>545.19109799531157</v>
      </c>
      <c r="K7" s="40">
        <f t="shared" si="5"/>
        <v>9.5036161744585534</v>
      </c>
      <c r="L7" s="41" t="str">
        <f t="shared" si="6"/>
        <v>ОДНОРОДНЫЕ</v>
      </c>
      <c r="M7" s="40">
        <f t="shared" si="3"/>
        <v>5736.67</v>
      </c>
    </row>
    <row r="8" spans="1:13" ht="45" customHeight="1" x14ac:dyDescent="0.25">
      <c r="A8" s="47">
        <v>4</v>
      </c>
      <c r="B8" s="48" t="s">
        <v>53</v>
      </c>
      <c r="C8" s="39" t="s">
        <v>60</v>
      </c>
      <c r="D8" s="49">
        <v>1</v>
      </c>
      <c r="E8" s="52">
        <v>3</v>
      </c>
      <c r="F8" s="50">
        <v>5720</v>
      </c>
      <c r="G8" s="50">
        <v>5200</v>
      </c>
      <c r="H8" s="50">
        <v>6290</v>
      </c>
      <c r="I8" s="40">
        <f t="shared" si="0"/>
        <v>5736.67</v>
      </c>
      <c r="J8" s="40">
        <f t="shared" si="4"/>
        <v>545.19109799531157</v>
      </c>
      <c r="K8" s="40">
        <f t="shared" si="5"/>
        <v>9.5036161744585534</v>
      </c>
      <c r="L8" s="41" t="str">
        <f t="shared" si="6"/>
        <v>ОДНОРОДНЫЕ</v>
      </c>
      <c r="M8" s="40">
        <f t="shared" si="3"/>
        <v>5736.67</v>
      </c>
    </row>
    <row r="9" spans="1:13" ht="46.5" customHeight="1" x14ac:dyDescent="0.25">
      <c r="A9" s="47">
        <v>5</v>
      </c>
      <c r="B9" s="48" t="s">
        <v>54</v>
      </c>
      <c r="C9" s="39" t="s">
        <v>60</v>
      </c>
      <c r="D9" s="49">
        <v>1</v>
      </c>
      <c r="E9" s="52">
        <v>3</v>
      </c>
      <c r="F9" s="50">
        <v>8404</v>
      </c>
      <c r="G9" s="50">
        <v>7640</v>
      </c>
      <c r="H9" s="50">
        <v>9140</v>
      </c>
      <c r="I9" s="40">
        <f t="shared" si="0"/>
        <v>8394.67</v>
      </c>
      <c r="J9" s="40">
        <f t="shared" si="4"/>
        <v>750.04355429090469</v>
      </c>
      <c r="K9" s="40">
        <f t="shared" si="5"/>
        <v>8.9347592495107566</v>
      </c>
      <c r="L9" s="41" t="str">
        <f t="shared" si="6"/>
        <v>ОДНОРОДНЫЕ</v>
      </c>
      <c r="M9" s="40">
        <f t="shared" si="3"/>
        <v>8394.67</v>
      </c>
    </row>
    <row r="10" spans="1:13" ht="42" customHeight="1" x14ac:dyDescent="0.25">
      <c r="A10" s="47">
        <v>6</v>
      </c>
      <c r="B10" s="48" t="s">
        <v>55</v>
      </c>
      <c r="C10" s="39" t="s">
        <v>60</v>
      </c>
      <c r="D10" s="49">
        <v>1</v>
      </c>
      <c r="E10" s="52">
        <v>3</v>
      </c>
      <c r="F10" s="50">
        <v>8404</v>
      </c>
      <c r="G10" s="50">
        <v>7640</v>
      </c>
      <c r="H10" s="50">
        <v>9140</v>
      </c>
      <c r="I10" s="40">
        <f t="shared" si="0"/>
        <v>8394.67</v>
      </c>
      <c r="J10" s="40">
        <f t="shared" si="4"/>
        <v>750.04355429090469</v>
      </c>
      <c r="K10" s="40">
        <f t="shared" si="5"/>
        <v>8.9347592495107566</v>
      </c>
      <c r="L10" s="41" t="str">
        <f t="shared" si="6"/>
        <v>ОДНОРОДНЫЕ</v>
      </c>
      <c r="M10" s="40">
        <f t="shared" si="3"/>
        <v>8394.67</v>
      </c>
    </row>
    <row r="11" spans="1:13" ht="42.75" customHeight="1" x14ac:dyDescent="0.25">
      <c r="A11" s="47">
        <v>7</v>
      </c>
      <c r="B11" s="48" t="s">
        <v>56</v>
      </c>
      <c r="C11" s="39" t="s">
        <v>60</v>
      </c>
      <c r="D11" s="49">
        <v>1</v>
      </c>
      <c r="E11" s="52">
        <v>3</v>
      </c>
      <c r="F11" s="50">
        <v>8404</v>
      </c>
      <c r="G11" s="50">
        <v>7640</v>
      </c>
      <c r="H11" s="50">
        <v>9140</v>
      </c>
      <c r="I11" s="40">
        <f t="shared" si="0"/>
        <v>8394.67</v>
      </c>
      <c r="J11" s="40">
        <f t="shared" si="4"/>
        <v>750.04355429090469</v>
      </c>
      <c r="K11" s="40">
        <f t="shared" si="5"/>
        <v>8.9347592495107566</v>
      </c>
      <c r="L11" s="41" t="str">
        <f t="shared" si="6"/>
        <v>ОДНОРОДНЫЕ</v>
      </c>
      <c r="M11" s="40">
        <f t="shared" si="3"/>
        <v>8394.67</v>
      </c>
    </row>
    <row r="12" spans="1:13" ht="45" customHeight="1" x14ac:dyDescent="0.25">
      <c r="A12" s="47">
        <v>8</v>
      </c>
      <c r="B12" s="48" t="s">
        <v>57</v>
      </c>
      <c r="C12" s="39" t="s">
        <v>60</v>
      </c>
      <c r="D12" s="49">
        <v>1</v>
      </c>
      <c r="E12" s="52">
        <v>3</v>
      </c>
      <c r="F12" s="50">
        <v>8404</v>
      </c>
      <c r="G12" s="50">
        <v>7640</v>
      </c>
      <c r="H12" s="50">
        <v>9140</v>
      </c>
      <c r="I12" s="40">
        <f t="shared" si="0"/>
        <v>8394.67</v>
      </c>
      <c r="J12" s="40">
        <f t="shared" si="4"/>
        <v>750.04355429090469</v>
      </c>
      <c r="K12" s="40">
        <f t="shared" si="5"/>
        <v>8.9347592495107566</v>
      </c>
      <c r="L12" s="41" t="str">
        <f t="shared" si="6"/>
        <v>ОДНОРОДНЫЕ</v>
      </c>
      <c r="M12" s="40">
        <f t="shared" si="3"/>
        <v>8394.67</v>
      </c>
    </row>
    <row r="13" spans="1:13" ht="43.5" customHeight="1" x14ac:dyDescent="0.25">
      <c r="A13" s="47">
        <v>9</v>
      </c>
      <c r="B13" s="48" t="s">
        <v>58</v>
      </c>
      <c r="C13" s="39" t="s">
        <v>60</v>
      </c>
      <c r="D13" s="49">
        <v>1</v>
      </c>
      <c r="E13" s="52">
        <v>3</v>
      </c>
      <c r="F13" s="50">
        <v>8404</v>
      </c>
      <c r="G13" s="50">
        <v>7640</v>
      </c>
      <c r="H13" s="50">
        <v>9140</v>
      </c>
      <c r="I13" s="40">
        <f t="shared" si="0"/>
        <v>8394.67</v>
      </c>
      <c r="J13" s="40">
        <f t="shared" si="4"/>
        <v>750.04355429090469</v>
      </c>
      <c r="K13" s="40">
        <f t="shared" si="5"/>
        <v>8.9347592495107566</v>
      </c>
      <c r="L13" s="41" t="str">
        <f t="shared" si="6"/>
        <v>ОДНОРОДНЫЕ</v>
      </c>
      <c r="M13" s="40">
        <f t="shared" si="3"/>
        <v>8394.67</v>
      </c>
    </row>
    <row r="14" spans="1:13" ht="92.25" customHeight="1" x14ac:dyDescent="0.25">
      <c r="A14" s="47">
        <v>10</v>
      </c>
      <c r="B14" s="44" t="s">
        <v>59</v>
      </c>
      <c r="C14" s="39" t="s">
        <v>60</v>
      </c>
      <c r="D14" s="49">
        <v>1</v>
      </c>
      <c r="E14" s="52">
        <v>3</v>
      </c>
      <c r="F14" s="51">
        <v>5170</v>
      </c>
      <c r="G14" s="51">
        <v>4700</v>
      </c>
      <c r="H14" s="45">
        <v>5320</v>
      </c>
      <c r="I14" s="40">
        <f t="shared" si="0"/>
        <v>5063.33</v>
      </c>
      <c r="J14" s="40">
        <f t="shared" si="4"/>
        <v>323.47076117221684</v>
      </c>
      <c r="K14" s="40">
        <f t="shared" si="5"/>
        <v>6.3884985014252837</v>
      </c>
      <c r="L14" s="41" t="str">
        <f t="shared" ref="L14" si="7">IF(K14&lt;33,"ОДНОРОДНЫЕ","НЕОДНОРОДНЫЕ")</f>
        <v>ОДНОРОДНЫЕ</v>
      </c>
      <c r="M14" s="40">
        <f t="shared" si="3"/>
        <v>5063.33</v>
      </c>
    </row>
    <row r="15" spans="1:13" ht="97.5" customHeight="1" x14ac:dyDescent="0.25">
      <c r="A15" s="47">
        <v>11</v>
      </c>
      <c r="B15" s="44" t="s">
        <v>61</v>
      </c>
      <c r="C15" s="39" t="s">
        <v>60</v>
      </c>
      <c r="D15" s="49">
        <v>1</v>
      </c>
      <c r="E15" s="52">
        <v>3</v>
      </c>
      <c r="F15" s="51">
        <v>6963</v>
      </c>
      <c r="G15" s="51">
        <v>6330</v>
      </c>
      <c r="H15" s="45">
        <v>7550</v>
      </c>
      <c r="I15" s="40">
        <f t="shared" si="0"/>
        <v>6947.67</v>
      </c>
      <c r="J15" s="40">
        <f t="shared" si="4"/>
        <v>610.14451839980779</v>
      </c>
      <c r="K15" s="40">
        <f t="shared" si="5"/>
        <v>8.782002000667962</v>
      </c>
      <c r="L15" s="41" t="str">
        <f t="shared" ref="L15:L16" si="8">IF(K15&lt;33,"ОДНОРОДНЫЕ","НЕОДНОРОДНЫЕ")</f>
        <v>ОДНОРОДНЫЕ</v>
      </c>
      <c r="M15" s="40">
        <f t="shared" si="3"/>
        <v>6947.67</v>
      </c>
    </row>
    <row r="16" spans="1:13" ht="84.75" customHeight="1" x14ac:dyDescent="0.25">
      <c r="A16" s="47">
        <v>12</v>
      </c>
      <c r="B16" s="44" t="s">
        <v>62</v>
      </c>
      <c r="C16" s="39" t="s">
        <v>60</v>
      </c>
      <c r="D16" s="49">
        <v>1</v>
      </c>
      <c r="E16" s="52">
        <v>3</v>
      </c>
      <c r="F16" s="51">
        <v>6963</v>
      </c>
      <c r="G16" s="51">
        <v>6330</v>
      </c>
      <c r="H16" s="45">
        <v>7550</v>
      </c>
      <c r="I16" s="40">
        <f t="shared" si="0"/>
        <v>6947.67</v>
      </c>
      <c r="J16" s="40">
        <f t="shared" si="4"/>
        <v>610.14451839980779</v>
      </c>
      <c r="K16" s="40">
        <f t="shared" si="5"/>
        <v>8.782002000667962</v>
      </c>
      <c r="L16" s="41" t="str">
        <f t="shared" si="8"/>
        <v>ОДНОРОДНЫЕ</v>
      </c>
      <c r="M16" s="40">
        <f t="shared" si="3"/>
        <v>6947.67</v>
      </c>
    </row>
    <row r="17" spans="1:15" ht="19.5" customHeight="1" x14ac:dyDescent="0.25">
      <c r="A17" s="35"/>
      <c r="B17" s="36" t="s">
        <v>40</v>
      </c>
      <c r="C17" s="34"/>
      <c r="D17" s="37">
        <f>SUM(D5:D16)</f>
        <v>12</v>
      </c>
      <c r="E17" s="36"/>
      <c r="F17" s="38"/>
      <c r="G17" s="38"/>
      <c r="H17" s="38">
        <f>H5+H6+H7+H8+H9+H10+H11+H12+H13+H14+H15+H16</f>
        <v>97250</v>
      </c>
      <c r="I17" s="42"/>
      <c r="J17" s="42"/>
      <c r="K17" s="36"/>
      <c r="L17" s="36"/>
      <c r="M17" s="43">
        <f>SUM(M5:M16)</f>
        <v>89403.7</v>
      </c>
      <c r="O17" s="26"/>
    </row>
    <row r="18" spans="1:15" ht="19.5" customHeight="1" x14ac:dyDescent="0.25"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O18" s="26"/>
    </row>
    <row r="19" spans="1:15" s="1" customFormat="1" ht="36.75" customHeight="1" x14ac:dyDescent="0.25">
      <c r="A19" s="63" t="s">
        <v>49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</row>
    <row r="20" spans="1:15" s="1" customFormat="1" ht="15.75" x14ac:dyDescent="0.25">
      <c r="A20" s="2"/>
      <c r="B20" s="30"/>
      <c r="E20" s="58"/>
      <c r="F20" s="58"/>
      <c r="H20" s="5"/>
    </row>
    <row r="21" spans="1:15" s="1" customFormat="1" ht="15.75" x14ac:dyDescent="0.25">
      <c r="A21" s="2"/>
      <c r="B21" s="29"/>
      <c r="G21" s="2"/>
    </row>
    <row r="22" spans="1:15" x14ac:dyDescent="0.25">
      <c r="A22" s="19" t="s">
        <v>45</v>
      </c>
      <c r="B22" s="31"/>
      <c r="C22"/>
      <c r="D22"/>
      <c r="E22"/>
      <c r="F22"/>
      <c r="G22"/>
    </row>
    <row r="23" spans="1:15" x14ac:dyDescent="0.25">
      <c r="B23" s="31"/>
    </row>
    <row r="24" spans="1:15" customFormat="1" ht="15.75" x14ac:dyDescent="0.25">
      <c r="A24" s="1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5" customFormat="1" x14ac:dyDescent="0.25">
      <c r="A25" s="23"/>
      <c r="B25" s="3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5" customFormat="1" ht="15.75" x14ac:dyDescent="0.25">
      <c r="A26" s="18"/>
      <c r="B26" s="32"/>
      <c r="C26" s="18"/>
      <c r="D26" s="18"/>
      <c r="E26" s="18"/>
      <c r="F26" s="18"/>
      <c r="G26" s="18"/>
      <c r="H26" s="18"/>
      <c r="I26" s="18"/>
      <c r="J26" s="18"/>
      <c r="K26" s="1"/>
      <c r="L26" s="1"/>
    </row>
    <row r="27" spans="1:15" customFormat="1" x14ac:dyDescent="0.25">
      <c r="A27" s="24"/>
      <c r="B27" s="3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38" spans="13:13" x14ac:dyDescent="0.25">
      <c r="M38" s="46"/>
    </row>
  </sheetData>
  <mergeCells count="16">
    <mergeCell ref="B18:M18"/>
    <mergeCell ref="E20:F20"/>
    <mergeCell ref="A3:A4"/>
    <mergeCell ref="E3:E4"/>
    <mergeCell ref="D3:D4"/>
    <mergeCell ref="F3:H3"/>
    <mergeCell ref="C3:C4"/>
    <mergeCell ref="B3:B4"/>
    <mergeCell ref="A19:M19"/>
    <mergeCell ref="B1:M1"/>
    <mergeCell ref="K2:M2"/>
    <mergeCell ref="J3:J4"/>
    <mergeCell ref="L3:L4"/>
    <mergeCell ref="I3:I4"/>
    <mergeCell ref="M3:M4"/>
    <mergeCell ref="K3:K4"/>
  </mergeCells>
  <pageMargins left="0.25" right="0.25" top="0.75" bottom="0.75" header="0.3" footer="0.3"/>
  <pageSetup paperSize="9" scale="54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3:L36"/>
  <sheetViews>
    <sheetView zoomScale="85" zoomScaleNormal="85" workbookViewId="0">
      <selection activeCell="K9" sqref="K9"/>
    </sheetView>
  </sheetViews>
  <sheetFormatPr defaultRowHeight="15.75" x14ac:dyDescent="0.25"/>
  <cols>
    <col min="1" max="2" width="9.140625" style="1"/>
    <col min="3" max="3" width="38.5703125" style="1" bestFit="1" customWidth="1"/>
    <col min="4" max="5" width="9.140625" style="1"/>
    <col min="6" max="6" width="16.42578125" style="1" bestFit="1" customWidth="1"/>
    <col min="7" max="7" width="15.140625" style="1" customWidth="1"/>
    <col min="8" max="9" width="13.140625" style="1" customWidth="1"/>
    <col min="10" max="10" width="19.42578125" style="1" bestFit="1" customWidth="1"/>
    <col min="11" max="12" width="21.85546875" style="1" bestFit="1" customWidth="1"/>
    <col min="13" max="16384" width="9.140625" style="1"/>
  </cols>
  <sheetData>
    <row r="3" spans="2:12" x14ac:dyDescent="0.25">
      <c r="B3" s="65" t="s">
        <v>11</v>
      </c>
      <c r="C3" s="65"/>
      <c r="D3" s="65"/>
      <c r="E3" s="65"/>
      <c r="F3" s="65"/>
      <c r="G3" s="65"/>
      <c r="H3" s="65"/>
      <c r="I3" s="65"/>
      <c r="J3" s="65"/>
      <c r="K3" s="65"/>
      <c r="L3" s="65"/>
    </row>
    <row r="5" spans="2:12" ht="16.5" thickBot="1" x14ac:dyDescent="0.3">
      <c r="J5" s="76" t="s">
        <v>30</v>
      </c>
      <c r="K5" s="76"/>
      <c r="L5" s="1" t="s">
        <v>31</v>
      </c>
    </row>
    <row r="6" spans="2:12" ht="33" customHeight="1" x14ac:dyDescent="0.25">
      <c r="B6" s="66" t="s">
        <v>0</v>
      </c>
      <c r="C6" s="68" t="s">
        <v>14</v>
      </c>
      <c r="D6" s="68" t="s">
        <v>1</v>
      </c>
      <c r="E6" s="68" t="s">
        <v>2</v>
      </c>
      <c r="F6" s="72" t="s">
        <v>3</v>
      </c>
      <c r="G6" s="73"/>
      <c r="H6" s="73"/>
      <c r="I6" s="74"/>
      <c r="J6" s="68" t="s">
        <v>17</v>
      </c>
      <c r="K6" s="68" t="s">
        <v>4</v>
      </c>
      <c r="L6" s="70" t="s">
        <v>5</v>
      </c>
    </row>
    <row r="7" spans="2:12" x14ac:dyDescent="0.25">
      <c r="B7" s="67"/>
      <c r="C7" s="69"/>
      <c r="D7" s="69"/>
      <c r="E7" s="69"/>
      <c r="F7" s="6" t="s">
        <v>6</v>
      </c>
      <c r="G7" s="7" t="s">
        <v>12</v>
      </c>
      <c r="H7" s="7" t="s">
        <v>13</v>
      </c>
      <c r="I7" s="7" t="s">
        <v>22</v>
      </c>
      <c r="J7" s="69"/>
      <c r="K7" s="69"/>
      <c r="L7" s="71"/>
    </row>
    <row r="8" spans="2:12" ht="30" customHeight="1" x14ac:dyDescent="0.25">
      <c r="B8" s="67"/>
      <c r="C8" s="69"/>
      <c r="D8" s="69"/>
      <c r="E8" s="69"/>
      <c r="F8" s="6" t="s">
        <v>32</v>
      </c>
      <c r="G8" s="7" t="s">
        <v>32</v>
      </c>
      <c r="H8" s="7" t="s">
        <v>32</v>
      </c>
      <c r="I8" s="7" t="s">
        <v>32</v>
      </c>
      <c r="J8" s="69"/>
      <c r="K8" s="69"/>
      <c r="L8" s="71"/>
    </row>
    <row r="9" spans="2:12" x14ac:dyDescent="0.25">
      <c r="B9" s="8">
        <v>1</v>
      </c>
      <c r="C9" s="7"/>
      <c r="D9" s="14"/>
      <c r="E9" s="14"/>
      <c r="F9" s="14"/>
      <c r="G9" s="14"/>
      <c r="H9" s="14"/>
      <c r="I9" s="14"/>
      <c r="J9" s="13" t="str">
        <f>IFERROR(STDEV(F9,G9,H9,I9)/K9,"")</f>
        <v/>
      </c>
      <c r="K9" s="15" t="str">
        <f>IFERROR(ROUND(AVERAGE(F9:I9),2),"")</f>
        <v/>
      </c>
      <c r="L9" s="16" t="str">
        <f>IFERROR(E9*K9,"")</f>
        <v/>
      </c>
    </row>
    <row r="10" spans="2:12" x14ac:dyDescent="0.25">
      <c r="B10" s="8">
        <v>2</v>
      </c>
      <c r="C10" s="7"/>
      <c r="D10" s="14"/>
      <c r="E10" s="14"/>
      <c r="F10" s="14"/>
      <c r="G10" s="14"/>
      <c r="H10" s="14"/>
      <c r="I10" s="14"/>
      <c r="J10" s="13" t="str">
        <f t="shared" ref="J10:J11" si="0">IFERROR(STDEV(F10,G10,H10,I10)/K10,"")</f>
        <v/>
      </c>
      <c r="K10" s="15" t="str">
        <f>IFERROR(ROUND(AVERAGE(G10:I10),2),"")</f>
        <v/>
      </c>
      <c r="L10" s="16" t="str">
        <f t="shared" ref="L10:L11" si="1">IFERROR(E10*K10,"")</f>
        <v/>
      </c>
    </row>
    <row r="11" spans="2:12" x14ac:dyDescent="0.25">
      <c r="B11" s="8">
        <v>3</v>
      </c>
      <c r="C11" s="7"/>
      <c r="D11" s="14"/>
      <c r="E11" s="14"/>
      <c r="F11" s="14"/>
      <c r="G11" s="14"/>
      <c r="H11" s="14"/>
      <c r="I11" s="14"/>
      <c r="J11" s="13" t="str">
        <f t="shared" si="0"/>
        <v/>
      </c>
      <c r="K11" s="15" t="str">
        <f>IFERROR(ROUND(AVERAGE(G11:I11),2),"")</f>
        <v/>
      </c>
      <c r="L11" s="16" t="str">
        <f t="shared" si="1"/>
        <v/>
      </c>
    </row>
    <row r="12" spans="2:12" ht="16.5" thickBot="1" x14ac:dyDescent="0.3">
      <c r="B12" s="9"/>
      <c r="C12" s="79" t="s">
        <v>7</v>
      </c>
      <c r="D12" s="79"/>
      <c r="E12" s="79"/>
      <c r="F12" s="79"/>
      <c r="G12" s="79"/>
      <c r="H12" s="79"/>
      <c r="I12" s="79"/>
      <c r="J12" s="79"/>
      <c r="K12" s="10"/>
      <c r="L12" s="17" t="e">
        <f>L9+L10+L11</f>
        <v>#VALUE!</v>
      </c>
    </row>
    <row r="14" spans="2:12" x14ac:dyDescent="0.25">
      <c r="B14" s="2" t="s">
        <v>8</v>
      </c>
    </row>
    <row r="15" spans="2:12" x14ac:dyDescent="0.25">
      <c r="B15" s="2"/>
      <c r="C15" s="12" t="s">
        <v>26</v>
      </c>
      <c r="F15" s="78"/>
      <c r="G15" s="78"/>
      <c r="J15" s="58" t="s">
        <v>27</v>
      </c>
      <c r="K15" s="58"/>
    </row>
    <row r="16" spans="2:12" x14ac:dyDescent="0.25">
      <c r="B16" s="64" t="s">
        <v>24</v>
      </c>
      <c r="C16" s="64"/>
      <c r="D16" s="2"/>
      <c r="E16" s="2"/>
      <c r="F16" s="64" t="s">
        <v>15</v>
      </c>
      <c r="G16" s="64"/>
      <c r="J16" s="5" t="s">
        <v>16</v>
      </c>
    </row>
    <row r="17" spans="2:11" x14ac:dyDescent="0.25">
      <c r="B17" s="2"/>
      <c r="H17" s="2"/>
      <c r="I17" s="2"/>
    </row>
    <row r="18" spans="2:11" x14ac:dyDescent="0.25">
      <c r="B18" s="2" t="s">
        <v>25</v>
      </c>
    </row>
    <row r="19" spans="2:11" x14ac:dyDescent="0.25">
      <c r="B19" s="4"/>
    </row>
    <row r="20" spans="2:11" x14ac:dyDescent="0.25">
      <c r="B20" s="3" t="s">
        <v>10</v>
      </c>
    </row>
    <row r="21" spans="2:11" x14ac:dyDescent="0.25">
      <c r="B21" s="4"/>
    </row>
    <row r="22" spans="2:11" x14ac:dyDescent="0.25">
      <c r="B22" s="4" t="s">
        <v>18</v>
      </c>
      <c r="F22" s="78"/>
      <c r="G22" s="78"/>
      <c r="J22" s="1" t="s">
        <v>27</v>
      </c>
    </row>
    <row r="23" spans="2:11" x14ac:dyDescent="0.25">
      <c r="B23" s="4"/>
      <c r="F23" s="64" t="s">
        <v>15</v>
      </c>
      <c r="G23" s="64"/>
      <c r="J23" s="64" t="s">
        <v>9</v>
      </c>
      <c r="K23" s="64"/>
    </row>
    <row r="24" spans="2:11" x14ac:dyDescent="0.25">
      <c r="B24" s="4"/>
    </row>
    <row r="25" spans="2:11" x14ac:dyDescent="0.25">
      <c r="B25" s="4" t="s">
        <v>19</v>
      </c>
      <c r="F25" s="78"/>
      <c r="G25" s="78"/>
      <c r="J25" s="58" t="s">
        <v>27</v>
      </c>
      <c r="K25" s="58"/>
    </row>
    <row r="26" spans="2:11" x14ac:dyDescent="0.25">
      <c r="B26" s="4"/>
      <c r="F26" s="64" t="s">
        <v>15</v>
      </c>
      <c r="G26" s="64"/>
      <c r="H26" s="2"/>
      <c r="I26" s="2"/>
      <c r="J26" s="64" t="s">
        <v>9</v>
      </c>
      <c r="K26" s="64"/>
    </row>
    <row r="27" spans="2:11" x14ac:dyDescent="0.25">
      <c r="B27" s="4"/>
    </row>
    <row r="28" spans="2:11" x14ac:dyDescent="0.25">
      <c r="B28" s="4" t="s">
        <v>28</v>
      </c>
      <c r="F28" s="78"/>
      <c r="G28" s="78"/>
      <c r="J28" s="58" t="s">
        <v>27</v>
      </c>
      <c r="K28" s="58"/>
    </row>
    <row r="29" spans="2:11" x14ac:dyDescent="0.25">
      <c r="B29" s="4"/>
      <c r="F29" s="64" t="s">
        <v>15</v>
      </c>
      <c r="G29" s="64"/>
      <c r="H29" s="2"/>
      <c r="I29" s="2"/>
      <c r="J29" s="64" t="s">
        <v>9</v>
      </c>
      <c r="K29" s="64"/>
    </row>
    <row r="30" spans="2:11" x14ac:dyDescent="0.25">
      <c r="B30" s="4"/>
    </row>
    <row r="33" spans="2:12" x14ac:dyDescent="0.25">
      <c r="B33" s="11" t="s">
        <v>20</v>
      </c>
    </row>
    <row r="34" spans="2:12" ht="62.25" customHeight="1" x14ac:dyDescent="0.25">
      <c r="B34" s="75" t="s">
        <v>21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</row>
    <row r="36" spans="2:12" x14ac:dyDescent="0.25">
      <c r="B36" s="77" t="s">
        <v>29</v>
      </c>
      <c r="C36" s="77"/>
    </row>
  </sheetData>
  <mergeCells count="28">
    <mergeCell ref="B34:L34"/>
    <mergeCell ref="J5:K5"/>
    <mergeCell ref="B36:C36"/>
    <mergeCell ref="J23:K23"/>
    <mergeCell ref="J26:K26"/>
    <mergeCell ref="J29:K29"/>
    <mergeCell ref="F23:G23"/>
    <mergeCell ref="F25:G25"/>
    <mergeCell ref="J25:K25"/>
    <mergeCell ref="F26:G26"/>
    <mergeCell ref="F28:G28"/>
    <mergeCell ref="J28:K28"/>
    <mergeCell ref="F29:G29"/>
    <mergeCell ref="F22:G22"/>
    <mergeCell ref="C12:J12"/>
    <mergeCell ref="F15:G15"/>
    <mergeCell ref="J15:K15"/>
    <mergeCell ref="B16:C16"/>
    <mergeCell ref="F16:G16"/>
    <mergeCell ref="B3:L3"/>
    <mergeCell ref="B6:B8"/>
    <mergeCell ref="C6:C8"/>
    <mergeCell ref="D6:D8"/>
    <mergeCell ref="E6:E8"/>
    <mergeCell ref="J6:J8"/>
    <mergeCell ref="K6:K8"/>
    <mergeCell ref="L6:L8"/>
    <mergeCell ref="F6:I6"/>
  </mergeCells>
  <pageMargins left="0.21" right="0.22" top="0.31" bottom="0.19" header="0.2" footer="0.19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M36"/>
  <sheetViews>
    <sheetView zoomScale="85" zoomScaleNormal="85" workbookViewId="0">
      <selection activeCell="K9" sqref="K9"/>
    </sheetView>
  </sheetViews>
  <sheetFormatPr defaultRowHeight="15.75" x14ac:dyDescent="0.25"/>
  <cols>
    <col min="1" max="2" width="9.140625" style="1"/>
    <col min="3" max="3" width="38.5703125" style="1" bestFit="1" customWidth="1"/>
    <col min="4" max="5" width="9.140625" style="1"/>
    <col min="6" max="6" width="16.42578125" style="1" bestFit="1" customWidth="1"/>
    <col min="7" max="7" width="15.140625" style="1" customWidth="1"/>
    <col min="8" max="10" width="13.140625" style="1" customWidth="1"/>
    <col min="11" max="11" width="19.42578125" style="1" bestFit="1" customWidth="1"/>
    <col min="12" max="13" width="21.85546875" style="1" bestFit="1" customWidth="1"/>
    <col min="14" max="16384" width="9.140625" style="1"/>
  </cols>
  <sheetData>
    <row r="3" spans="2:13" x14ac:dyDescent="0.25">
      <c r="B3" s="65" t="s">
        <v>11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5" spans="2:13" ht="16.5" thickBot="1" x14ac:dyDescent="0.3">
      <c r="K5" s="76" t="s">
        <v>30</v>
      </c>
      <c r="L5" s="76"/>
      <c r="M5" s="1" t="s">
        <v>31</v>
      </c>
    </row>
    <row r="6" spans="2:13" ht="35.25" customHeight="1" x14ac:dyDescent="0.25">
      <c r="B6" s="66" t="s">
        <v>0</v>
      </c>
      <c r="C6" s="68" t="s">
        <v>14</v>
      </c>
      <c r="D6" s="68" t="s">
        <v>1</v>
      </c>
      <c r="E6" s="68" t="s">
        <v>2</v>
      </c>
      <c r="F6" s="72" t="s">
        <v>3</v>
      </c>
      <c r="G6" s="73"/>
      <c r="H6" s="73"/>
      <c r="I6" s="73"/>
      <c r="J6" s="74"/>
      <c r="K6" s="68" t="s">
        <v>17</v>
      </c>
      <c r="L6" s="68" t="s">
        <v>4</v>
      </c>
      <c r="M6" s="70" t="s">
        <v>5</v>
      </c>
    </row>
    <row r="7" spans="2:13" x14ac:dyDescent="0.25">
      <c r="B7" s="67"/>
      <c r="C7" s="69"/>
      <c r="D7" s="69"/>
      <c r="E7" s="69"/>
      <c r="F7" s="6" t="s">
        <v>6</v>
      </c>
      <c r="G7" s="7" t="s">
        <v>12</v>
      </c>
      <c r="H7" s="7" t="s">
        <v>13</v>
      </c>
      <c r="I7" s="7" t="s">
        <v>22</v>
      </c>
      <c r="J7" s="7" t="s">
        <v>23</v>
      </c>
      <c r="K7" s="69"/>
      <c r="L7" s="69"/>
      <c r="M7" s="71"/>
    </row>
    <row r="8" spans="2:13" ht="30" customHeight="1" x14ac:dyDescent="0.25">
      <c r="B8" s="67"/>
      <c r="C8" s="69"/>
      <c r="D8" s="69"/>
      <c r="E8" s="69"/>
      <c r="F8" s="6" t="s">
        <v>32</v>
      </c>
      <c r="G8" s="7" t="s">
        <v>32</v>
      </c>
      <c r="H8" s="7" t="s">
        <v>32</v>
      </c>
      <c r="I8" s="7" t="s">
        <v>32</v>
      </c>
      <c r="J8" s="7" t="s">
        <v>32</v>
      </c>
      <c r="K8" s="69"/>
      <c r="L8" s="69"/>
      <c r="M8" s="71"/>
    </row>
    <row r="9" spans="2:13" x14ac:dyDescent="0.25">
      <c r="B9" s="8">
        <v>1</v>
      </c>
      <c r="C9" s="7"/>
      <c r="D9" s="14"/>
      <c r="E9" s="14"/>
      <c r="F9" s="14"/>
      <c r="G9" s="14"/>
      <c r="H9" s="14"/>
      <c r="I9" s="14"/>
      <c r="J9" s="14"/>
      <c r="K9" s="13" t="str">
        <f>IFERROR(STDEV(F9,G9,H9,I9,J9)/L9,"")</f>
        <v/>
      </c>
      <c r="L9" s="15" t="str">
        <f>IFERROR(ROUND(AVERAGE(F9:J9),2),"")</f>
        <v/>
      </c>
      <c r="M9" s="16" t="str">
        <f>IFERROR(E9*L9,"")</f>
        <v/>
      </c>
    </row>
    <row r="10" spans="2:13" x14ac:dyDescent="0.25">
      <c r="B10" s="8">
        <v>2</v>
      </c>
      <c r="C10" s="7"/>
      <c r="D10" s="14"/>
      <c r="E10" s="14"/>
      <c r="F10" s="14"/>
      <c r="G10" s="14"/>
      <c r="H10" s="14"/>
      <c r="I10" s="14"/>
      <c r="J10" s="14"/>
      <c r="K10" s="13" t="str">
        <f t="shared" ref="K10:K11" si="0">IFERROR(STDEV(F10,G10,H10,I10,J10)/L10,"")</f>
        <v/>
      </c>
      <c r="L10" s="15" t="str">
        <f>IFERROR(ROUND(AVERAGE(H10:J10),2),"")</f>
        <v/>
      </c>
      <c r="M10" s="16" t="str">
        <f t="shared" ref="M10:M11" si="1">IFERROR(E10*L10,"")</f>
        <v/>
      </c>
    </row>
    <row r="11" spans="2:13" x14ac:dyDescent="0.25">
      <c r="B11" s="8">
        <v>3</v>
      </c>
      <c r="C11" s="7"/>
      <c r="D11" s="14"/>
      <c r="E11" s="14"/>
      <c r="F11" s="14"/>
      <c r="G11" s="14"/>
      <c r="H11" s="14"/>
      <c r="I11" s="14"/>
      <c r="J11" s="14"/>
      <c r="K11" s="13" t="str">
        <f t="shared" si="0"/>
        <v/>
      </c>
      <c r="L11" s="15" t="str">
        <f>IFERROR(ROUND(AVERAGE(H11:J11),2),"")</f>
        <v/>
      </c>
      <c r="M11" s="16" t="str">
        <f t="shared" si="1"/>
        <v/>
      </c>
    </row>
    <row r="12" spans="2:13" ht="16.5" thickBot="1" x14ac:dyDescent="0.3">
      <c r="B12" s="9"/>
      <c r="C12" s="79" t="s">
        <v>7</v>
      </c>
      <c r="D12" s="79"/>
      <c r="E12" s="79"/>
      <c r="F12" s="79"/>
      <c r="G12" s="79"/>
      <c r="H12" s="79"/>
      <c r="I12" s="79"/>
      <c r="J12" s="79"/>
      <c r="K12" s="79"/>
      <c r="L12" s="10"/>
      <c r="M12" s="17" t="e">
        <f>M9+M10+M11</f>
        <v>#VALUE!</v>
      </c>
    </row>
    <row r="14" spans="2:13" x14ac:dyDescent="0.25">
      <c r="B14" s="2" t="s">
        <v>8</v>
      </c>
    </row>
    <row r="15" spans="2:13" x14ac:dyDescent="0.25">
      <c r="B15" s="2"/>
      <c r="C15" s="12" t="s">
        <v>26</v>
      </c>
      <c r="F15" s="78"/>
      <c r="G15" s="78"/>
      <c r="K15" s="58" t="s">
        <v>27</v>
      </c>
      <c r="L15" s="58"/>
    </row>
    <row r="16" spans="2:13" x14ac:dyDescent="0.25">
      <c r="B16" s="64" t="s">
        <v>24</v>
      </c>
      <c r="C16" s="64"/>
      <c r="D16" s="2"/>
      <c r="E16" s="2"/>
      <c r="F16" s="64" t="s">
        <v>15</v>
      </c>
      <c r="G16" s="64"/>
      <c r="K16" s="5" t="s">
        <v>16</v>
      </c>
    </row>
    <row r="17" spans="2:12" x14ac:dyDescent="0.25">
      <c r="B17" s="2"/>
      <c r="H17" s="2"/>
      <c r="I17" s="2"/>
      <c r="J17" s="2"/>
    </row>
    <row r="18" spans="2:12" x14ac:dyDescent="0.25">
      <c r="B18" s="2" t="s">
        <v>25</v>
      </c>
    </row>
    <row r="19" spans="2:12" x14ac:dyDescent="0.25">
      <c r="B19" s="4"/>
    </row>
    <row r="20" spans="2:12" x14ac:dyDescent="0.25">
      <c r="B20" s="3" t="s">
        <v>10</v>
      </c>
    </row>
    <row r="21" spans="2:12" x14ac:dyDescent="0.25">
      <c r="B21" s="4"/>
    </row>
    <row r="22" spans="2:12" x14ac:dyDescent="0.25">
      <c r="B22" s="4" t="s">
        <v>18</v>
      </c>
      <c r="F22" s="78"/>
      <c r="G22" s="78"/>
      <c r="K22" s="1" t="s">
        <v>27</v>
      </c>
    </row>
    <row r="23" spans="2:12" x14ac:dyDescent="0.25">
      <c r="B23" s="4"/>
      <c r="F23" s="64" t="s">
        <v>15</v>
      </c>
      <c r="G23" s="64"/>
      <c r="K23" s="64" t="s">
        <v>9</v>
      </c>
      <c r="L23" s="64"/>
    </row>
    <row r="24" spans="2:12" x14ac:dyDescent="0.25">
      <c r="B24" s="4"/>
    </row>
    <row r="25" spans="2:12" x14ac:dyDescent="0.25">
      <c r="B25" s="4" t="s">
        <v>19</v>
      </c>
      <c r="F25" s="78"/>
      <c r="G25" s="78"/>
      <c r="K25" s="58" t="s">
        <v>27</v>
      </c>
      <c r="L25" s="58"/>
    </row>
    <row r="26" spans="2:12" x14ac:dyDescent="0.25">
      <c r="B26" s="4"/>
      <c r="F26" s="64" t="s">
        <v>15</v>
      </c>
      <c r="G26" s="64"/>
      <c r="H26" s="2"/>
      <c r="I26" s="2"/>
      <c r="J26" s="2"/>
      <c r="K26" s="64" t="s">
        <v>9</v>
      </c>
      <c r="L26" s="64"/>
    </row>
    <row r="27" spans="2:12" x14ac:dyDescent="0.25">
      <c r="B27" s="4"/>
    </row>
    <row r="28" spans="2:12" x14ac:dyDescent="0.25">
      <c r="B28" s="4" t="s">
        <v>28</v>
      </c>
      <c r="F28" s="78"/>
      <c r="G28" s="78"/>
      <c r="K28" s="58" t="s">
        <v>27</v>
      </c>
      <c r="L28" s="58"/>
    </row>
    <row r="29" spans="2:12" x14ac:dyDescent="0.25">
      <c r="B29" s="4"/>
      <c r="F29" s="64" t="s">
        <v>15</v>
      </c>
      <c r="G29" s="64"/>
      <c r="H29" s="2"/>
      <c r="I29" s="2"/>
      <c r="J29" s="2"/>
      <c r="K29" s="64" t="s">
        <v>9</v>
      </c>
      <c r="L29" s="64"/>
    </row>
    <row r="30" spans="2:12" x14ac:dyDescent="0.25">
      <c r="B30" s="4"/>
    </row>
    <row r="33" spans="2:13" x14ac:dyDescent="0.25">
      <c r="B33" s="11" t="s">
        <v>20</v>
      </c>
    </row>
    <row r="34" spans="2:13" ht="62.25" customHeight="1" x14ac:dyDescent="0.25">
      <c r="B34" s="75" t="s">
        <v>21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</row>
    <row r="36" spans="2:13" x14ac:dyDescent="0.25">
      <c r="B36" s="77" t="s">
        <v>29</v>
      </c>
      <c r="C36" s="77"/>
    </row>
  </sheetData>
  <mergeCells count="28">
    <mergeCell ref="B36:C36"/>
    <mergeCell ref="B34:M34"/>
    <mergeCell ref="F6:J6"/>
    <mergeCell ref="F28:G28"/>
    <mergeCell ref="K28:L28"/>
    <mergeCell ref="F29:G29"/>
    <mergeCell ref="K29:L29"/>
    <mergeCell ref="F23:G23"/>
    <mergeCell ref="K23:L23"/>
    <mergeCell ref="F25:G25"/>
    <mergeCell ref="K25:L25"/>
    <mergeCell ref="F26:G26"/>
    <mergeCell ref="K26:L26"/>
    <mergeCell ref="F22:G22"/>
    <mergeCell ref="C12:K12"/>
    <mergeCell ref="F15:G15"/>
    <mergeCell ref="K15:L15"/>
    <mergeCell ref="B16:C16"/>
    <mergeCell ref="F16:G16"/>
    <mergeCell ref="K5:L5"/>
    <mergeCell ref="B3:M3"/>
    <mergeCell ref="B6:B8"/>
    <mergeCell ref="C6:C8"/>
    <mergeCell ref="D6:D8"/>
    <mergeCell ref="E6:E8"/>
    <mergeCell ref="K6:K8"/>
    <mergeCell ref="L6:L8"/>
    <mergeCell ref="M6:M8"/>
  </mergeCells>
  <pageMargins left="0.21" right="0.22" top="0.31" bottom="0.19" header="0.2" footer="0.19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NEW товары-услуги-работы</vt:lpstr>
      <vt:lpstr>4 КП </vt:lpstr>
      <vt:lpstr>5 КП </vt:lpstr>
      <vt:lpstr>'4 КП '!Область_печати</vt:lpstr>
      <vt:lpstr>'5 КП '!Область_печати</vt:lpstr>
      <vt:lpstr>'NEW товары-услуги-работы'!Область_печати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2026-08-31T10:00:39Z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6812e3b20c6944458d467eb7730d9a6a</vt:lpwstr>
  </property>
</Properties>
</file>