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44621E90-632D-4A41-8E7E-EC5A09E2E9BB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K13" i="1" l="1"/>
  <c r="L13" i="1"/>
  <c r="L4" i="1"/>
  <c r="L5" i="1"/>
  <c r="L6" i="1"/>
  <c r="L7" i="1"/>
  <c r="L8" i="1"/>
  <c r="L9" i="1"/>
  <c r="L10" i="1"/>
  <c r="L11" i="1"/>
  <c r="L12" i="1"/>
  <c r="L3" i="1"/>
  <c r="K4" i="1"/>
  <c r="K5" i="1"/>
  <c r="K6" i="1"/>
  <c r="K7" i="1"/>
  <c r="K8" i="1"/>
  <c r="K9" i="1"/>
  <c r="K10" i="1"/>
  <c r="K11" i="1"/>
  <c r="K12" i="1"/>
  <c r="J4" i="1"/>
  <c r="J5" i="1"/>
  <c r="J6" i="1"/>
  <c r="J7" i="1"/>
  <c r="J8" i="1"/>
  <c r="J9" i="1"/>
  <c r="J10" i="1"/>
  <c r="J11" i="1"/>
  <c r="J12" i="1"/>
  <c r="I4" i="1"/>
  <c r="I5" i="1"/>
  <c r="I6" i="1"/>
  <c r="I7" i="1"/>
  <c r="I8" i="1"/>
  <c r="I9" i="1"/>
  <c r="I10" i="1"/>
  <c r="I11" i="1"/>
  <c r="I12" i="1"/>
  <c r="H4" i="1"/>
  <c r="H5" i="1"/>
  <c r="H6" i="1"/>
  <c r="H7" i="1"/>
  <c r="H8" i="1"/>
  <c r="H9" i="1"/>
  <c r="H10" i="1"/>
  <c r="H11" i="1"/>
  <c r="H12" i="1"/>
  <c r="I3" i="1"/>
  <c r="J3" i="1" s="1"/>
  <c r="H3" i="1"/>
  <c r="K3" i="1" s="1"/>
</calcChain>
</file>

<file path=xl/sharedStrings.xml><?xml version="1.0" encoding="utf-8"?>
<sst xmlns="http://schemas.openxmlformats.org/spreadsheetml/2006/main" count="34" uniqueCount="25">
  <si>
    <t>№ п/п</t>
  </si>
  <si>
    <t>Наименование</t>
  </si>
  <si>
    <t>Ед. изм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</si>
  <si>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</si>
  <si>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</si>
  <si>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</si>
  <si>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ИТОГО</t>
  </si>
  <si>
    <t>Информация из источников для обоснования цены</t>
  </si>
  <si>
    <t>Стоимостьтовара, рассчитанная заказчиком  как среднее арифметическое цен  из указанных источников информации,</t>
  </si>
  <si>
    <t>кол-во</t>
  </si>
  <si>
    <t>шт</t>
  </si>
  <si>
    <t>Предложение №1 (Вх №321 от 14.05.2026, )</t>
  </si>
  <si>
    <t>Предложение №2 (Вх №322 от 14.05.2026</t>
  </si>
  <si>
    <t>Предложение №3 (Вх №323 от 14.05.2026)</t>
  </si>
  <si>
    <t>Стоимость ПО,  рассчитанная заказчиком  по наилучшему ценовому предложению</t>
  </si>
  <si>
    <t>Лицензия на ОС спец. назначения «Astra Linux Special Edition» для 64-х разрядной платформы (арх. х86-64), «Максимальный» («Смоленск»), РУСБ.10015-01 (ФСТЭК), электронный, для рабочей станции, обновления Тип 1 на 12 мес. (для образования и библиотек) 1.8</t>
  </si>
  <si>
    <t>Право на использование СДЗ УБ Dallas Lock. Бессрочная лицензия.</t>
  </si>
  <si>
    <t>Право на использование ПО "Средство защиты информации Secret Net Studio".  Максимальная защита. Для ОС Linux. Версия 8</t>
  </si>
  <si>
    <t>Лицензия на использование программы Средство анализа защищенности RedCheck, редакция Base на 3 IP-адреса на 1 год</t>
  </si>
  <si>
    <t>Медиа-комплект для сертифицированной версии программы Средство анализа защищенности RedCheck</t>
  </si>
  <si>
    <t>Рутокен Lite 1010 серт. ФСТЭК</t>
  </si>
  <si>
    <t>Проектирование системы защиты и разработка документации (1 АРМ): - «Технический проект на создание системы защиты ПДн».</t>
  </si>
  <si>
    <t>Сбор и анализ исходных данных и разработка документации (1 АРМ): - «Акт обследования ИСПДн»;
 - «Модель угроз безопасности ПДн»;
 - проект «Акта классификации ИСПДн»;
 - «Техническое задание на создание системы защиты ПДн»;
 - «Программа и методики испытаний ИСПДн»;
 - проект «Технического паспорта ИСПДн»;
 - доступ к сервису разработки ОРД 152doc.ru на 3 месяца.</t>
  </si>
  <si>
    <t>Установка и настройка средств защиты</t>
  </si>
  <si>
    <t>Аттестация ИСПДн и разработка документации (1 АРМ):
 - «Протокол проведения аттестационных испытаний ИСПДн»;
- «Заключение по результатам аттестационных испытаний ИСПДн»;
- «Аттестат соответствия ИСПДн требованиям защиты информации»*.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</si>
</sst>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64" fontId="2" fillId="0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4" fontId="1" fillId="0" borderId="0" xfId="0" applyNumberFormat="1" applyFont="1"/>
    <xf numFmtId="2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topLeftCell="A10" zoomScale="90" zoomScaleNormal="90" workbookViewId="0">
      <selection activeCell="B16" sqref="B16"/>
    </sheetView>
  </sheetViews>
  <sheetFormatPr defaultColWidth="9.109375" defaultRowHeight="20.399999999999999" customHeight="1" x14ac:dyDescent="0.25"/>
  <cols>
    <col min="1" max="1" width="9.109375" style="1"/>
    <col min="2" max="2" width="44" style="1" customWidth="1"/>
    <col min="3" max="3" width="9.109375" style="1"/>
    <col min="4" max="4" width="8.109375" style="1" customWidth="1"/>
    <col min="5" max="5" width="21.21875" style="1" customWidth="1"/>
    <col min="6" max="6" width="21.6640625" style="1" customWidth="1"/>
    <col min="7" max="7" width="20.44140625" style="1" customWidth="1"/>
    <col min="8" max="8" width="15.109375" style="1" customWidth="1"/>
    <col min="9" max="9" width="13.5546875" style="1" customWidth="1"/>
    <col min="10" max="10" width="13.44140625" style="1" customWidth="1"/>
    <col min="11" max="11" width="18.109375" style="1" customWidth="1"/>
    <col min="12" max="12" width="18.33203125" style="1" customWidth="1"/>
    <col min="13" max="16384" width="9.109375" style="1"/>
  </cols>
  <sheetData>
    <row r="1" spans="1:12" ht="20.399999999999999" customHeight="1" x14ac:dyDescent="0.25">
      <c r="A1" s="14" t="s">
        <v>0</v>
      </c>
      <c r="B1" s="21" t="s">
        <v>1</v>
      </c>
      <c r="C1" s="14" t="s">
        <v>9</v>
      </c>
      <c r="D1" s="14" t="s">
        <v>2</v>
      </c>
      <c r="E1" s="19" t="s">
        <v>7</v>
      </c>
      <c r="F1" s="20"/>
      <c r="G1" s="20"/>
      <c r="H1" s="13" t="s">
        <v>3</v>
      </c>
      <c r="I1" s="12" t="s">
        <v>4</v>
      </c>
      <c r="J1" s="12" t="s">
        <v>5</v>
      </c>
      <c r="K1" s="12" t="s">
        <v>8</v>
      </c>
      <c r="L1" s="17" t="s">
        <v>14</v>
      </c>
    </row>
    <row r="2" spans="1:12" ht="58.2" customHeight="1" x14ac:dyDescent="0.25">
      <c r="A2" s="15"/>
      <c r="B2" s="22"/>
      <c r="C2" s="15"/>
      <c r="D2" s="15"/>
      <c r="E2" s="2" t="s">
        <v>11</v>
      </c>
      <c r="F2" s="2" t="s">
        <v>12</v>
      </c>
      <c r="G2" s="3" t="s">
        <v>13</v>
      </c>
      <c r="H2" s="16"/>
      <c r="I2" s="13"/>
      <c r="J2" s="13"/>
      <c r="K2" s="13"/>
      <c r="L2" s="18"/>
    </row>
    <row r="3" spans="1:12" ht="94.2" customHeight="1" x14ac:dyDescent="0.25">
      <c r="A3" s="6">
        <v>1</v>
      </c>
      <c r="B3" s="8" t="s">
        <v>15</v>
      </c>
      <c r="C3" s="9">
        <v>1</v>
      </c>
      <c r="D3" s="9" t="s">
        <v>10</v>
      </c>
      <c r="E3" s="7">
        <v>15810.5</v>
      </c>
      <c r="F3" s="2">
        <v>15350</v>
      </c>
      <c r="G3" s="3">
        <v>15657</v>
      </c>
      <c r="H3" s="5">
        <f>(E3+F3+G3)/3</f>
        <v>15605.833333333334</v>
      </c>
      <c r="I3" s="4">
        <f>_xlfn.STDEV.S(E3,F3,G3)</f>
        <v>234.47512305857384</v>
      </c>
      <c r="J3" s="4">
        <f t="shared" ref="J3:J12" si="0">I3/H3*100</f>
        <v>1.5024838344117508</v>
      </c>
      <c r="K3" s="5">
        <f>C3*H3</f>
        <v>15605.833333333334</v>
      </c>
      <c r="L3" s="24">
        <f>C3*F3</f>
        <v>15350</v>
      </c>
    </row>
    <row r="4" spans="1:12" ht="40.200000000000003" customHeight="1" x14ac:dyDescent="0.25">
      <c r="A4" s="6">
        <v>2</v>
      </c>
      <c r="B4" s="8" t="s">
        <v>16</v>
      </c>
      <c r="C4" s="9">
        <v>1</v>
      </c>
      <c r="D4" s="9" t="s">
        <v>10</v>
      </c>
      <c r="E4" s="7">
        <v>7622</v>
      </c>
      <c r="F4" s="2">
        <v>7400</v>
      </c>
      <c r="G4" s="3">
        <v>7548</v>
      </c>
      <c r="H4" s="5">
        <f t="shared" ref="H4:H12" si="1">(E4+F4+G4)/3</f>
        <v>7523.333333333333</v>
      </c>
      <c r="I4" s="4">
        <f t="shared" ref="I4:I12" si="2">_xlfn.STDEV.S(E4,F4,G4)</f>
        <v>113.03686714224406</v>
      </c>
      <c r="J4" s="4">
        <f t="shared" si="0"/>
        <v>1.5024838344117508</v>
      </c>
      <c r="K4" s="5">
        <f t="shared" ref="K4:K12" si="3">C4*H4</f>
        <v>7523.333333333333</v>
      </c>
      <c r="L4" s="24">
        <f t="shared" ref="L4:L12" si="4">C4*F4</f>
        <v>7400</v>
      </c>
    </row>
    <row r="5" spans="1:12" ht="51" customHeight="1" x14ac:dyDescent="0.25">
      <c r="A5" s="6">
        <v>3</v>
      </c>
      <c r="B5" s="8" t="s">
        <v>17</v>
      </c>
      <c r="C5" s="9">
        <v>1</v>
      </c>
      <c r="D5" s="9" t="s">
        <v>10</v>
      </c>
      <c r="E5" s="7">
        <v>7901.13</v>
      </c>
      <c r="F5" s="2">
        <v>7671</v>
      </c>
      <c r="G5" s="3">
        <v>7824.42</v>
      </c>
      <c r="H5" s="5">
        <f t="shared" si="1"/>
        <v>7798.8500000000013</v>
      </c>
      <c r="I5" s="4">
        <f t="shared" si="2"/>
        <v>117.17646052002088</v>
      </c>
      <c r="J5" s="4">
        <f t="shared" si="0"/>
        <v>1.5024838344117513</v>
      </c>
      <c r="K5" s="5">
        <f t="shared" si="3"/>
        <v>7798.8500000000013</v>
      </c>
      <c r="L5" s="24">
        <f t="shared" si="4"/>
        <v>7671</v>
      </c>
    </row>
    <row r="6" spans="1:12" ht="55.2" customHeight="1" x14ac:dyDescent="0.25">
      <c r="A6" s="6">
        <v>4</v>
      </c>
      <c r="B6" s="8" t="s">
        <v>18</v>
      </c>
      <c r="C6" s="9">
        <v>1</v>
      </c>
      <c r="D6" s="9" t="s">
        <v>10</v>
      </c>
      <c r="E6" s="7">
        <v>9409.0499999999993</v>
      </c>
      <c r="F6" s="2">
        <v>9135</v>
      </c>
      <c r="G6" s="3">
        <v>9317.7000000000007</v>
      </c>
      <c r="H6" s="5">
        <f t="shared" si="1"/>
        <v>9287.25</v>
      </c>
      <c r="I6" s="4">
        <f t="shared" si="2"/>
        <v>139.53942991140508</v>
      </c>
      <c r="J6" s="4">
        <f t="shared" si="0"/>
        <v>1.5024838344117482</v>
      </c>
      <c r="K6" s="5">
        <f t="shared" si="3"/>
        <v>9287.25</v>
      </c>
      <c r="L6" s="24">
        <f t="shared" si="4"/>
        <v>9135</v>
      </c>
    </row>
    <row r="7" spans="1:12" ht="54" customHeight="1" x14ac:dyDescent="0.25">
      <c r="A7" s="6">
        <v>5</v>
      </c>
      <c r="B7" s="8" t="s">
        <v>19</v>
      </c>
      <c r="C7" s="9">
        <v>1</v>
      </c>
      <c r="D7" s="9" t="s">
        <v>10</v>
      </c>
      <c r="E7" s="7">
        <v>2593.5</v>
      </c>
      <c r="F7" s="2">
        <v>2470</v>
      </c>
      <c r="G7" s="3">
        <v>2544.1</v>
      </c>
      <c r="H7" s="5">
        <f t="shared" si="1"/>
        <v>2535.8666666666668</v>
      </c>
      <c r="I7" s="4">
        <f t="shared" si="2"/>
        <v>62.160303517062502</v>
      </c>
      <c r="J7" s="4">
        <f t="shared" si="0"/>
        <v>2.4512449465164772</v>
      </c>
      <c r="K7" s="5">
        <f t="shared" si="3"/>
        <v>2535.8666666666668</v>
      </c>
      <c r="L7" s="24">
        <f t="shared" si="4"/>
        <v>2470</v>
      </c>
    </row>
    <row r="8" spans="1:12" ht="32.4" customHeight="1" x14ac:dyDescent="0.25">
      <c r="A8" s="6">
        <v>6</v>
      </c>
      <c r="B8" s="8" t="s">
        <v>20</v>
      </c>
      <c r="C8" s="9">
        <v>2</v>
      </c>
      <c r="D8" s="9" t="s">
        <v>10</v>
      </c>
      <c r="E8" s="7">
        <v>2362.5</v>
      </c>
      <c r="F8" s="2">
        <v>2250</v>
      </c>
      <c r="G8" s="3">
        <v>2317.5</v>
      </c>
      <c r="H8" s="5">
        <f t="shared" si="1"/>
        <v>2310</v>
      </c>
      <c r="I8" s="4">
        <f t="shared" si="2"/>
        <v>56.623758264530622</v>
      </c>
      <c r="J8" s="4">
        <f t="shared" si="0"/>
        <v>2.4512449465164772</v>
      </c>
      <c r="K8" s="5">
        <f t="shared" si="3"/>
        <v>4620</v>
      </c>
      <c r="L8" s="24">
        <f t="shared" si="4"/>
        <v>4500</v>
      </c>
    </row>
    <row r="9" spans="1:12" ht="56.4" customHeight="1" x14ac:dyDescent="0.25">
      <c r="A9" s="6">
        <v>7</v>
      </c>
      <c r="B9" s="8" t="s">
        <v>21</v>
      </c>
      <c r="C9" s="9">
        <v>1</v>
      </c>
      <c r="D9" s="9" t="s">
        <v>10</v>
      </c>
      <c r="E9" s="7">
        <v>24200</v>
      </c>
      <c r="F9" s="2">
        <v>22000</v>
      </c>
      <c r="G9" s="3">
        <v>24640</v>
      </c>
      <c r="H9" s="5">
        <f t="shared" si="1"/>
        <v>23613.333333333332</v>
      </c>
      <c r="I9" s="4">
        <f t="shared" si="2"/>
        <v>1414.4021116123001</v>
      </c>
      <c r="J9" s="4">
        <f t="shared" si="0"/>
        <v>5.989845193163327</v>
      </c>
      <c r="K9" s="5">
        <f t="shared" si="3"/>
        <v>23613.333333333332</v>
      </c>
      <c r="L9" s="24">
        <f t="shared" si="4"/>
        <v>22000</v>
      </c>
    </row>
    <row r="10" spans="1:12" ht="159" customHeight="1" x14ac:dyDescent="0.25">
      <c r="A10" s="6">
        <v>8</v>
      </c>
      <c r="B10" s="8" t="s">
        <v>22</v>
      </c>
      <c r="C10" s="9">
        <v>1</v>
      </c>
      <c r="D10" s="9" t="s">
        <v>10</v>
      </c>
      <c r="E10" s="7">
        <v>16500</v>
      </c>
      <c r="F10" s="2">
        <v>15000</v>
      </c>
      <c r="G10" s="3">
        <v>16800</v>
      </c>
      <c r="H10" s="5">
        <f t="shared" si="1"/>
        <v>16100</v>
      </c>
      <c r="I10" s="4">
        <f t="shared" si="2"/>
        <v>964.36507609929549</v>
      </c>
      <c r="J10" s="4">
        <f t="shared" si="0"/>
        <v>5.9898451931633261</v>
      </c>
      <c r="K10" s="5">
        <f t="shared" si="3"/>
        <v>16100</v>
      </c>
      <c r="L10" s="24">
        <f t="shared" si="4"/>
        <v>15000</v>
      </c>
    </row>
    <row r="11" spans="1:12" ht="43.2" customHeight="1" x14ac:dyDescent="0.25">
      <c r="A11" s="6">
        <v>9</v>
      </c>
      <c r="B11" s="8" t="s">
        <v>23</v>
      </c>
      <c r="C11" s="9">
        <v>1</v>
      </c>
      <c r="D11" s="9" t="s">
        <v>10</v>
      </c>
      <c r="E11" s="7">
        <v>13200</v>
      </c>
      <c r="F11" s="2">
        <v>12000</v>
      </c>
      <c r="G11" s="3">
        <v>13440</v>
      </c>
      <c r="H11" s="5">
        <f t="shared" si="1"/>
        <v>12880</v>
      </c>
      <c r="I11" s="4">
        <f t="shared" si="2"/>
        <v>771.49206087943639</v>
      </c>
      <c r="J11" s="4">
        <f t="shared" si="0"/>
        <v>5.9898451931633261</v>
      </c>
      <c r="K11" s="5">
        <f t="shared" si="3"/>
        <v>12880</v>
      </c>
      <c r="L11" s="24">
        <f t="shared" si="4"/>
        <v>12000</v>
      </c>
    </row>
    <row r="12" spans="1:12" ht="119.4" customHeight="1" x14ac:dyDescent="0.25">
      <c r="A12" s="6">
        <v>10</v>
      </c>
      <c r="B12" s="8" t="s">
        <v>24</v>
      </c>
      <c r="C12" s="9">
        <v>1</v>
      </c>
      <c r="D12" s="9" t="s">
        <v>10</v>
      </c>
      <c r="E12" s="7">
        <v>36850</v>
      </c>
      <c r="F12" s="2">
        <v>33500</v>
      </c>
      <c r="G12" s="3">
        <v>37520</v>
      </c>
      <c r="H12" s="5">
        <f t="shared" si="1"/>
        <v>35956.666666666664</v>
      </c>
      <c r="I12" s="4">
        <f t="shared" si="2"/>
        <v>2153.7486699550932</v>
      </c>
      <c r="J12" s="4">
        <f t="shared" si="0"/>
        <v>5.9898451931633261</v>
      </c>
      <c r="K12" s="5">
        <f t="shared" si="3"/>
        <v>35956.666666666664</v>
      </c>
      <c r="L12" s="24">
        <f t="shared" si="4"/>
        <v>33500</v>
      </c>
    </row>
    <row r="13" spans="1:12" ht="20.399999999999999" customHeight="1" x14ac:dyDescent="0.25">
      <c r="A13" s="10" t="s">
        <v>6</v>
      </c>
      <c r="B13" s="11"/>
      <c r="C13" s="11"/>
      <c r="D13" s="11"/>
      <c r="E13" s="10"/>
      <c r="F13" s="10"/>
      <c r="G13" s="10"/>
      <c r="H13" s="10"/>
      <c r="I13" s="10"/>
      <c r="J13" s="10"/>
      <c r="K13" s="5">
        <f>SUM(K3:K12)</f>
        <v>135921.13333333333</v>
      </c>
      <c r="L13" s="24">
        <f>SUM(L3:L12)</f>
        <v>129026</v>
      </c>
    </row>
    <row r="14" spans="1:12" ht="20.399999999999999" customHeight="1" x14ac:dyDescent="0.25">
      <c r="G14" s="23"/>
    </row>
  </sheetData>
  <mergeCells count="11">
    <mergeCell ref="L1:L2"/>
    <mergeCell ref="A13:J13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2026-05-14T10:38:48Z</dcterms:modified>
</cp:coreProperties>
</file>