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3250" windowHeight="12585" activeTab="1"/>
  </bookViews>
  <sheets>
    <sheet name="ТЗ" sheetId="2" r:id="rId1"/>
    <sheet name="НМЦК 2" sheetId="3" r:id="rId2"/>
  </sheets>
  <calcPr calcId="125725"/>
</workbook>
</file>

<file path=xl/calcChain.xml><?xml version="1.0" encoding="utf-8"?>
<calcChain xmlns="http://schemas.openxmlformats.org/spreadsheetml/2006/main">
  <c r="O7" i="3"/>
  <c r="O5"/>
  <c r="L7"/>
  <c r="H7"/>
  <c r="L6"/>
  <c r="O6" s="1"/>
  <c r="H6"/>
  <c r="L5"/>
  <c r="H5"/>
  <c r="P8" l="1"/>
</calcChain>
</file>

<file path=xl/sharedStrings.xml><?xml version="1.0" encoding="utf-8"?>
<sst xmlns="http://schemas.openxmlformats.org/spreadsheetml/2006/main" count="65" uniqueCount="52">
  <si>
    <t>№</t>
  </si>
  <si>
    <t>Международное непатентованное наименование, при отсутствии -  химическое, группировочное или торговое наименование.</t>
  </si>
  <si>
    <t>Единица измерения *</t>
  </si>
  <si>
    <t>ОКПД2</t>
  </si>
  <si>
    <t>Взаимозаменяемость по ЕСКЛП</t>
  </si>
  <si>
    <t>кол-во ЛП</t>
  </si>
  <si>
    <t>ед.изм ЕИ ЛП</t>
  </si>
  <si>
    <t>Количество ЛП в уп, используемой для расчета</t>
  </si>
  <si>
    <t xml:space="preserve">Формирование минимального значения цены 
</t>
  </si>
  <si>
    <t>Определение НМЦК</t>
  </si>
  <si>
    <t>Определение НМЦК с помощью метода сопоставимых рыночных цен, предусмотренных частями 2-6 статьи 22 ФЗ-44, без учета НДС и оптовой надбавки</t>
  </si>
  <si>
    <t>Данные из реестра контрактов (исполненных)</t>
  </si>
  <si>
    <t>Предельная отпускная цена производителя в соответствии с Государственным реестром цен лекарственных препаратов, включенных в перечень жизненно необходимых и важнейших лекарственных препаратов, без учета НДС и оптовой надбавки</t>
  </si>
  <si>
    <t>ИТОГО наименьшая цена по методу сопоставимых рыночных цен, без учета НДС и оптовой надбавки</t>
  </si>
  <si>
    <t>Средневзвешанная цена без учета НДС и оптовой надбавки</t>
  </si>
  <si>
    <t>Минимальное значение цены упакрвки (для ЖНВЛС без ндс и оптовой надбавки , для не ЖНВЛС без НДС, с оптовой надбавкой)</t>
  </si>
  <si>
    <t>Минимальное значение цены единицы измерения товара ( (для ЖНВЛС без ндс и оптовой надбавки , для не ЖНВЛС без НДС, с оптовой надбавкой)</t>
  </si>
  <si>
    <t>Надбавка оптовая,</t>
  </si>
  <si>
    <t xml:space="preserve">НДС </t>
  </si>
  <si>
    <t>Минимальное значение цены единицы измерения товарас учетом НДС и оптовой надбавки</t>
  </si>
  <si>
    <t>кол-во</t>
  </si>
  <si>
    <t>НМЦК</t>
  </si>
  <si>
    <t>шт</t>
  </si>
  <si>
    <t>ПАКЛИТАКСЕЛ</t>
  </si>
  <si>
    <t>Концентрат для приготовления раствора для инфузий</t>
  </si>
  <si>
    <t>6 мг/мл, 41,7 мл</t>
  </si>
  <si>
    <t>мл</t>
  </si>
  <si>
    <t>21.20.10.211</t>
  </si>
  <si>
    <t>0.1667 x Концентрат для приготовления раствора для инфузий, 6 мг/мл
Лиофилизат для приготовления раствора для инфузий, 60 мг</t>
  </si>
  <si>
    <t>21.20.10.211-000053-1-00046-0000000000000</t>
  </si>
  <si>
    <t>ДОЦЕТАКСЕЛ</t>
  </si>
  <si>
    <t>20 мг/мл, 3,5 мл</t>
  </si>
  <si>
    <t>21.20.10.211-000003-1-00030-0000000000000</t>
  </si>
  <si>
    <t>Концентрат для приготовления раствора для инфузий, 20 мг/мл
2 x Концентрат для приготовления раствора для инфузий, 10 мг/мл</t>
  </si>
  <si>
    <t>обоснование</t>
  </si>
  <si>
    <t>ЛЕТРОЗОЛ</t>
  </si>
  <si>
    <t>Таблетки, покрытые оболочкой</t>
  </si>
  <si>
    <t>2.5 мг</t>
  </si>
  <si>
    <t>Таблетки, покрытые оболочкой, 2.5 мг</t>
  </si>
  <si>
    <t>21.20.10.212</t>
  </si>
  <si>
    <t>21.20.10.212-000008-1-00015-0000000000000</t>
  </si>
  <si>
    <t>Дозировка лекарственного средства расчитывается  площади поверхности тела пациента. Объем прописан с целью экономиии использования лекарства.</t>
  </si>
  <si>
    <r>
      <t>Лекарственная форма</t>
    </r>
    <r>
      <rPr>
        <vertAlign val="superscript"/>
        <sz val="9"/>
        <rFont val="Times New Roman"/>
        <family val="1"/>
        <charset val="204"/>
      </rPr>
      <t xml:space="preserve"> 1</t>
    </r>
  </si>
  <si>
    <r>
      <t xml:space="preserve">  дозировка, объем флакона </t>
    </r>
    <r>
      <rPr>
        <vertAlign val="superscript"/>
        <sz val="9"/>
        <rFont val="Times New Roman"/>
        <family val="1"/>
        <charset val="204"/>
      </rPr>
      <t>**,***</t>
    </r>
  </si>
  <si>
    <t>Цена № 1 товара за единицу  / Источник информации о цене№ 1 кп ВХ. № 319 ОТ 16.07.26  (руб)/</t>
  </si>
  <si>
    <t>Цена № 1 товара за единицу  / Источник информации о цене№ 2 кп ВХ. № 320 ОТ  16.07.26 (руб)/</t>
  </si>
  <si>
    <t>Цена № 1 товара за единицу  / Источник информации о цене№ 3 кп ВХ. № 321 ОТ 16.07.26  (руб)/</t>
  </si>
  <si>
    <t>1 мл</t>
  </si>
  <si>
    <t>3,5 мл</t>
  </si>
  <si>
    <t>6 мг/мл 50 мл</t>
  </si>
  <si>
    <t>41,7 мл</t>
  </si>
  <si>
    <t>20 мг/мл 1 мл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</si>
</sst>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0_р_."/>
    <numFmt numFmtId="166" formatCode="#,##0.000_р_."/>
    <numFmt numFmtId="167" formatCode="_(* #,##0_);_(* \(#,##0\);_(* &quot;-&quot;??_);_(@_)"/>
  </numFmts>
  <fonts count="15">
    <font>
      <sz val="11"/>
      <color theme="1"/>
      <name val="Times New Roman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indexed="8"/>
      <name val="Calibri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theme="1"/>
      <name val="Times New Roman"/>
      <family val="2"/>
      <charset val="204"/>
    </font>
    <font>
      <sz val="9"/>
      <color rgb="FF212529"/>
      <name val="Arial"/>
      <family val="2"/>
      <charset val="204"/>
    </font>
    <font>
      <sz val="9"/>
      <color rgb="FF181818"/>
      <name val="Tahoma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165" fontId="3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1" xfId="6" applyFont="1" applyBorder="1" applyAlignment="1">
      <alignment horizontal="center" vertical="center" wrapText="1"/>
    </xf>
    <xf numFmtId="165" fontId="6" fillId="2" borderId="1" xfId="6" applyNumberFormat="1" applyFont="1" applyFill="1" applyBorder="1" applyAlignment="1">
      <alignment horizontal="center" vertical="center" wrapText="1"/>
    </xf>
    <xf numFmtId="165" fontId="5" fillId="2" borderId="1" xfId="3" applyNumberFormat="1" applyFont="1" applyFill="1" applyBorder="1" applyAlignment="1" applyProtection="1">
      <alignment horizontal="center" vertical="center" wrapText="1"/>
    </xf>
    <xf numFmtId="165" fontId="2" fillId="2" borderId="1" xfId="6" applyNumberFormat="1" applyFont="1" applyFill="1" applyBorder="1" applyAlignment="1">
      <alignment horizontal="center" vertical="center" wrapText="1"/>
    </xf>
    <xf numFmtId="166" fontId="2" fillId="2" borderId="1" xfId="6" applyNumberFormat="1" applyFont="1" applyFill="1" applyBorder="1" applyAlignment="1">
      <alignment horizontal="center" vertical="center" wrapText="1"/>
    </xf>
    <xf numFmtId="165" fontId="5" fillId="2" borderId="2" xfId="8" applyNumberFormat="1" applyFont="1" applyFill="1" applyBorder="1" applyAlignment="1">
      <alignment horizontal="center" vertical="center" wrapText="1"/>
    </xf>
    <xf numFmtId="165" fontId="5" fillId="2" borderId="2" xfId="8" applyNumberFormat="1" applyFont="1" applyFill="1" applyBorder="1" applyAlignment="1">
      <alignment horizontal="left" vertical="top" wrapText="1"/>
    </xf>
    <xf numFmtId="4" fontId="2" fillId="3" borderId="1" xfId="6" applyNumberFormat="1" applyFont="1" applyFill="1" applyBorder="1" applyAlignment="1">
      <alignment horizontal="center" vertical="center" wrapText="1"/>
    </xf>
    <xf numFmtId="165" fontId="8" fillId="0" borderId="1" xfId="6" applyNumberFormat="1" applyFont="1" applyFill="1" applyBorder="1" applyAlignment="1">
      <alignment horizontal="center" vertical="center" wrapText="1"/>
    </xf>
    <xf numFmtId="0" fontId="1" fillId="0" borderId="3" xfId="6" applyFont="1" applyBorder="1" applyAlignment="1">
      <alignment horizontal="left" vertical="top" wrapText="1"/>
    </xf>
    <xf numFmtId="4" fontId="2" fillId="2" borderId="1" xfId="6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2" fillId="0" borderId="1" xfId="6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1" xfId="6" applyFont="1" applyFill="1" applyBorder="1" applyAlignment="1">
      <alignment horizontal="center" vertical="center" wrapText="1"/>
    </xf>
    <xf numFmtId="0" fontId="1" fillId="0" borderId="3" xfId="6" applyFont="1" applyBorder="1" applyAlignment="1">
      <alignment horizontal="center" vertical="center" wrapText="1"/>
    </xf>
    <xf numFmtId="0" fontId="11" fillId="0" borderId="0" xfId="0" applyFont="1"/>
    <xf numFmtId="0" fontId="9" fillId="2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1" fillId="0" borderId="6" xfId="0" applyFont="1" applyBorder="1"/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wrapText="1" indent="1"/>
    </xf>
    <xf numFmtId="0" fontId="12" fillId="0" borderId="0" xfId="0" applyFont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top"/>
    </xf>
    <xf numFmtId="0" fontId="9" fillId="3" borderId="6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/>
    <xf numFmtId="4" fontId="14" fillId="4" borderId="0" xfId="0" applyNumberFormat="1" applyFont="1" applyFill="1"/>
    <xf numFmtId="0" fontId="2" fillId="2" borderId="6" xfId="6" applyFont="1" applyFill="1" applyBorder="1" applyAlignment="1">
      <alignment horizontal="center" vertical="center" wrapText="1"/>
    </xf>
    <xf numFmtId="0" fontId="2" fillId="2" borderId="3" xfId="6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1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165" fontId="9" fillId="2" borderId="6" xfId="7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165" fontId="9" fillId="2" borderId="1" xfId="7" applyNumberFormat="1" applyFont="1" applyFill="1" applyBorder="1" applyAlignment="1">
      <alignment horizontal="center" vertical="center" wrapText="1"/>
    </xf>
    <xf numFmtId="167" fontId="9" fillId="2" borderId="1" xfId="7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167" fontId="9" fillId="2" borderId="6" xfId="7" applyNumberFormat="1" applyFont="1" applyFill="1" applyBorder="1" applyAlignment="1">
      <alignment horizontal="center" vertical="center" wrapText="1"/>
    </xf>
    <xf numFmtId="0" fontId="2" fillId="2" borderId="2" xfId="8" applyNumberFormat="1" applyFont="1" applyFill="1" applyBorder="1" applyAlignment="1">
      <alignment horizontal="center" vertical="center" wrapText="1"/>
    </xf>
    <xf numFmtId="0" fontId="1" fillId="0" borderId="4" xfId="6" applyFont="1" applyBorder="1" applyAlignment="1">
      <alignment wrapText="1"/>
    </xf>
    <xf numFmtId="0" fontId="1" fillId="0" borderId="7" xfId="6" applyFont="1" applyBorder="1" applyAlignment="1">
      <alignment wrapText="1"/>
    </xf>
    <xf numFmtId="0" fontId="1" fillId="0" borderId="5" xfId="6" applyFont="1" applyBorder="1" applyAlignment="1">
      <alignment wrapText="1"/>
    </xf>
    <xf numFmtId="0" fontId="1" fillId="0" borderId="0" xfId="6" applyFont="1" applyBorder="1" applyAlignment="1">
      <alignment wrapText="1"/>
    </xf>
    <xf numFmtId="0" fontId="1" fillId="0" borderId="8" xfId="6" applyFont="1" applyBorder="1" applyAlignment="1">
      <alignment wrapText="1"/>
    </xf>
    <xf numFmtId="0" fontId="1" fillId="0" borderId="9" xfId="6" applyFont="1" applyBorder="1" applyAlignment="1">
      <alignment wrapText="1"/>
    </xf>
    <xf numFmtId="0" fontId="1" fillId="0" borderId="10" xfId="6" applyFont="1" applyBorder="1" applyAlignment="1">
      <alignment wrapText="1"/>
    </xf>
    <xf numFmtId="0" fontId="1" fillId="0" borderId="11" xfId="6" applyFont="1" applyBorder="1" applyAlignment="1">
      <alignment wrapText="1"/>
    </xf>
    <xf numFmtId="0" fontId="2" fillId="2" borderId="1" xfId="8" applyNumberFormat="1" applyFont="1" applyFill="1" applyBorder="1" applyAlignment="1">
      <alignment horizontal="center" vertical="center" wrapText="1"/>
    </xf>
    <xf numFmtId="0" fontId="1" fillId="0" borderId="1" xfId="6" applyFont="1" applyBorder="1" applyAlignment="1">
      <alignment horizontal="center" vertical="center" wrapText="1"/>
    </xf>
    <xf numFmtId="165" fontId="5" fillId="2" borderId="6" xfId="8" applyNumberFormat="1" applyFont="1" applyFill="1" applyBorder="1" applyAlignment="1">
      <alignment horizontal="center" vertical="center" wrapText="1"/>
    </xf>
    <xf numFmtId="0" fontId="1" fillId="0" borderId="3" xfId="6" applyFont="1" applyBorder="1" applyAlignment="1">
      <alignment horizontal="center" vertical="center" wrapText="1"/>
    </xf>
    <xf numFmtId="0" fontId="2" fillId="3" borderId="1" xfId="6" applyFont="1" applyFill="1" applyBorder="1" applyAlignment="1">
      <alignment horizontal="center" vertical="center" wrapText="1"/>
    </xf>
    <xf numFmtId="0" fontId="2" fillId="0" borderId="12" xfId="6" applyFont="1" applyBorder="1" applyAlignment="1">
      <alignment horizontal="center" vertical="center" wrapText="1"/>
    </xf>
    <xf numFmtId="0" fontId="2" fillId="0" borderId="3" xfId="6" applyFont="1" applyBorder="1" applyAlignment="1">
      <alignment horizontal="center" vertical="center" wrapText="1"/>
    </xf>
    <xf numFmtId="167" fontId="2" fillId="2" borderId="6" xfId="8" applyNumberFormat="1" applyFont="1" applyFill="1" applyBorder="1" applyAlignment="1">
      <alignment horizontal="center" vertical="center" wrapText="1"/>
    </xf>
    <xf numFmtId="167" fontId="2" fillId="2" borderId="12" xfId="8" applyNumberFormat="1" applyFont="1" applyFill="1" applyBorder="1" applyAlignment="1">
      <alignment horizontal="center" vertical="center" wrapText="1"/>
    </xf>
    <xf numFmtId="165" fontId="2" fillId="2" borderId="2" xfId="8" applyNumberFormat="1" applyFont="1" applyFill="1" applyBorder="1" applyAlignment="1">
      <alignment horizontal="center" vertical="center" wrapText="1"/>
    </xf>
    <xf numFmtId="4" fontId="2" fillId="3" borderId="0" xfId="6" applyNumberFormat="1" applyFont="1" applyFill="1" applyBorder="1" applyAlignment="1">
      <alignment horizontal="center" vertical="center" wrapText="1"/>
    </xf>
  </cellXfs>
  <cellStyles count="9">
    <cellStyle name="Excel Built-in Normal" xfId="2"/>
    <cellStyle name="Гиперссылка" xfId="3" builtinId="8"/>
    <cellStyle name="Гиперссылка 2" xfId="4"/>
    <cellStyle name="Обычный" xfId="0" builtinId="0"/>
    <cellStyle name="Обычный 2" xfId="5"/>
    <cellStyle name="Обычный 3" xfId="6"/>
    <cellStyle name="Обычный 4" xfId="1"/>
    <cellStyle name="Финансовый 2" xfId="8"/>
    <cellStyle name="Финансовый 3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zoomScaleNormal="100" workbookViewId="0">
      <selection activeCell="D11" sqref="D11"/>
    </sheetView>
  </sheetViews>
  <sheetFormatPr defaultRowHeight="15"/>
  <cols>
    <col min="1" max="1" width="5.5703125" customWidth="1"/>
    <col min="2" max="2" width="31.7109375" customWidth="1"/>
    <col min="3" max="3" width="19.7109375" customWidth="1"/>
    <col min="4" max="4" width="14" customWidth="1"/>
    <col min="5" max="6" width="13.42578125" customWidth="1"/>
    <col min="7" max="7" width="14.7109375" customWidth="1"/>
    <col min="8" max="9" width="20.7109375" customWidth="1"/>
    <col min="10" max="10" width="53.28515625" customWidth="1"/>
  </cols>
  <sheetData>
    <row r="1" spans="1:10" ht="15" customHeight="1">
      <c r="A1" s="43" t="s">
        <v>0</v>
      </c>
      <c r="B1" s="43" t="s">
        <v>1</v>
      </c>
      <c r="C1" s="43" t="s">
        <v>42</v>
      </c>
      <c r="D1" s="43" t="s">
        <v>43</v>
      </c>
      <c r="E1" s="45" t="s">
        <v>2</v>
      </c>
      <c r="F1" s="47" t="s">
        <v>20</v>
      </c>
      <c r="G1" s="44" t="s">
        <v>3</v>
      </c>
      <c r="H1" s="44" t="s">
        <v>4</v>
      </c>
      <c r="I1" s="40" t="s">
        <v>34</v>
      </c>
      <c r="J1" s="17"/>
    </row>
    <row r="2" spans="1:10">
      <c r="A2" s="43"/>
      <c r="B2" s="43"/>
      <c r="C2" s="46"/>
      <c r="D2" s="43"/>
      <c r="E2" s="45"/>
      <c r="F2" s="41"/>
      <c r="G2" s="44"/>
      <c r="H2" s="44"/>
      <c r="I2" s="41"/>
      <c r="J2" s="17"/>
    </row>
    <row r="3" spans="1:10">
      <c r="A3" s="43"/>
      <c r="B3" s="43"/>
      <c r="C3" s="46"/>
      <c r="D3" s="43"/>
      <c r="E3" s="45"/>
      <c r="F3" s="41"/>
      <c r="G3" s="44"/>
      <c r="H3" s="44"/>
      <c r="I3" s="41"/>
      <c r="J3" s="17"/>
    </row>
    <row r="4" spans="1:10" ht="59.25" customHeight="1">
      <c r="A4" s="43"/>
      <c r="B4" s="43"/>
      <c r="C4" s="46"/>
      <c r="D4" s="43"/>
      <c r="E4" s="43"/>
      <c r="F4" s="42"/>
      <c r="G4" s="43"/>
      <c r="H4" s="43"/>
      <c r="I4" s="42"/>
      <c r="J4" s="17"/>
    </row>
    <row r="5" spans="1:10">
      <c r="A5" s="18">
        <v>1</v>
      </c>
      <c r="B5" s="18">
        <v>2</v>
      </c>
      <c r="C5" s="19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  <c r="J5" s="17"/>
    </row>
    <row r="6" spans="1:10">
      <c r="A6" s="43">
        <v>1</v>
      </c>
      <c r="B6" s="43" t="s">
        <v>23</v>
      </c>
      <c r="C6" s="43" t="s">
        <v>24</v>
      </c>
      <c r="D6" s="43" t="s">
        <v>25</v>
      </c>
      <c r="E6" s="43" t="s">
        <v>26</v>
      </c>
      <c r="F6" s="43">
        <v>417</v>
      </c>
      <c r="G6" s="43" t="s">
        <v>27</v>
      </c>
      <c r="H6" s="43" t="s">
        <v>28</v>
      </c>
      <c r="I6" s="37" t="s">
        <v>41</v>
      </c>
      <c r="J6" s="17"/>
    </row>
    <row r="7" spans="1:10">
      <c r="A7" s="43"/>
      <c r="B7" s="43"/>
      <c r="C7" s="43"/>
      <c r="D7" s="43"/>
      <c r="E7" s="43"/>
      <c r="F7" s="43"/>
      <c r="G7" s="43"/>
      <c r="H7" s="43"/>
      <c r="I7" s="38"/>
      <c r="J7" s="17"/>
    </row>
    <row r="8" spans="1:10">
      <c r="A8" s="43"/>
      <c r="B8" s="43"/>
      <c r="C8" s="43"/>
      <c r="D8" s="43"/>
      <c r="E8" s="43"/>
      <c r="F8" s="43"/>
      <c r="G8" s="43"/>
      <c r="H8" s="43"/>
      <c r="I8" s="38"/>
      <c r="J8" s="17"/>
    </row>
    <row r="9" spans="1:10" ht="91.5" customHeight="1">
      <c r="A9" s="43"/>
      <c r="B9" s="43"/>
      <c r="C9" s="43"/>
      <c r="D9" s="43"/>
      <c r="E9" s="43"/>
      <c r="F9" s="43"/>
      <c r="G9" s="43"/>
      <c r="H9" s="43"/>
      <c r="I9" s="39"/>
      <c r="J9" s="25" t="s">
        <v>29</v>
      </c>
    </row>
    <row r="10" spans="1:10" ht="135" customHeight="1">
      <c r="A10" s="20">
        <v>2</v>
      </c>
      <c r="B10" s="21" t="s">
        <v>30</v>
      </c>
      <c r="C10" s="28" t="s">
        <v>24</v>
      </c>
      <c r="D10" s="21" t="s">
        <v>31</v>
      </c>
      <c r="E10" s="21" t="s">
        <v>26</v>
      </c>
      <c r="F10" s="21">
        <v>35</v>
      </c>
      <c r="G10" s="21" t="s">
        <v>27</v>
      </c>
      <c r="H10" s="28" t="s">
        <v>33</v>
      </c>
      <c r="I10" s="28" t="s">
        <v>41</v>
      </c>
      <c r="J10" s="26" t="s">
        <v>32</v>
      </c>
    </row>
    <row r="11" spans="1:10" ht="44.25" customHeight="1">
      <c r="A11" s="22">
        <v>3</v>
      </c>
      <c r="B11" s="23" t="s">
        <v>35</v>
      </c>
      <c r="C11" s="29" t="s">
        <v>36</v>
      </c>
      <c r="D11" s="23" t="s">
        <v>37</v>
      </c>
      <c r="E11" s="23" t="s">
        <v>22</v>
      </c>
      <c r="F11" s="23">
        <v>30</v>
      </c>
      <c r="G11" s="23" t="s">
        <v>39</v>
      </c>
      <c r="H11" s="29" t="s">
        <v>38</v>
      </c>
      <c r="I11" s="23"/>
      <c r="J11" s="27" t="s">
        <v>40</v>
      </c>
    </row>
    <row r="12" spans="1:10">
      <c r="A12" s="17"/>
      <c r="B12" s="24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24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7"/>
      <c r="C14" s="17"/>
      <c r="D14" s="17"/>
      <c r="E14" s="17"/>
      <c r="F14" s="17"/>
      <c r="G14" s="17"/>
      <c r="H14" s="17"/>
      <c r="I14" s="17"/>
      <c r="J14" s="17"/>
    </row>
  </sheetData>
  <mergeCells count="18">
    <mergeCell ref="D1:D4"/>
    <mergeCell ref="A1:A4"/>
    <mergeCell ref="G1:G4"/>
    <mergeCell ref="E1:E4"/>
    <mergeCell ref="B1:B4"/>
    <mergeCell ref="C1:C4"/>
    <mergeCell ref="F1:F4"/>
    <mergeCell ref="A6:A9"/>
    <mergeCell ref="B6:B9"/>
    <mergeCell ref="C6:C9"/>
    <mergeCell ref="D6:D9"/>
    <mergeCell ref="E6:E9"/>
    <mergeCell ref="I6:I9"/>
    <mergeCell ref="I1:I4"/>
    <mergeCell ref="F6:F9"/>
    <mergeCell ref="G6:G9"/>
    <mergeCell ref="H6:H9"/>
    <mergeCell ref="H1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>
      <selection activeCell="T12" sqref="T12"/>
    </sheetView>
  </sheetViews>
  <sheetFormatPr defaultRowHeight="15"/>
  <cols>
    <col min="1" max="1" width="19" customWidth="1"/>
    <col min="2" max="2" width="8" customWidth="1"/>
    <col min="3" max="3" width="4.85546875" customWidth="1"/>
    <col min="4" max="4" width="4.42578125" customWidth="1"/>
    <col min="5" max="5" width="8.5703125" customWidth="1"/>
    <col min="6" max="6" width="8.42578125" customWidth="1"/>
    <col min="7" max="7" width="8.5703125" customWidth="1"/>
    <col min="8" max="8" width="8.140625" customWidth="1"/>
    <col min="9" max="9" width="7.42578125" customWidth="1"/>
    <col min="10" max="10" width="8.42578125" customWidth="1"/>
    <col min="11" max="11" width="8.85546875" customWidth="1"/>
    <col min="12" max="12" width="7.85546875" customWidth="1"/>
    <col min="13" max="13" width="4.7109375" customWidth="1"/>
    <col min="14" max="14" width="5" customWidth="1"/>
    <col min="15" max="15" width="7.5703125" customWidth="1"/>
    <col min="16" max="16" width="11.42578125" customWidth="1"/>
  </cols>
  <sheetData>
    <row r="1" spans="1:17">
      <c r="A1" s="61" t="s">
        <v>1</v>
      </c>
      <c r="B1" s="35" t="s">
        <v>5</v>
      </c>
      <c r="C1" s="61" t="s">
        <v>6</v>
      </c>
      <c r="D1" s="64" t="s">
        <v>7</v>
      </c>
      <c r="E1" s="66" t="s">
        <v>8</v>
      </c>
      <c r="F1" s="49"/>
      <c r="G1" s="49"/>
      <c r="H1" s="49"/>
      <c r="I1" s="49"/>
      <c r="J1" s="49"/>
      <c r="K1" s="49"/>
      <c r="L1" s="50"/>
      <c r="M1" s="48" t="s">
        <v>9</v>
      </c>
      <c r="N1" s="49"/>
      <c r="O1" s="49"/>
      <c r="P1" s="50"/>
    </row>
    <row r="2" spans="1:17">
      <c r="A2" s="61"/>
      <c r="B2" s="62"/>
      <c r="C2" s="61"/>
      <c r="D2" s="65"/>
      <c r="E2" s="54"/>
      <c r="F2" s="55"/>
      <c r="G2" s="55"/>
      <c r="H2" s="55"/>
      <c r="I2" s="55"/>
      <c r="J2" s="55"/>
      <c r="K2" s="55"/>
      <c r="L2" s="56"/>
      <c r="M2" s="51"/>
      <c r="N2" s="52"/>
      <c r="O2" s="52"/>
      <c r="P2" s="53"/>
    </row>
    <row r="3" spans="1:17" ht="89.25">
      <c r="A3" s="61"/>
      <c r="B3" s="62"/>
      <c r="C3" s="61"/>
      <c r="D3" s="65"/>
      <c r="E3" s="57" t="s">
        <v>10</v>
      </c>
      <c r="F3" s="58"/>
      <c r="G3" s="58"/>
      <c r="H3" s="58"/>
      <c r="I3" s="1" t="s">
        <v>11</v>
      </c>
      <c r="J3" s="59" t="s">
        <v>12</v>
      </c>
      <c r="K3" s="7"/>
      <c r="L3" s="6"/>
      <c r="M3" s="54"/>
      <c r="N3" s="55"/>
      <c r="O3" s="55"/>
      <c r="P3" s="56"/>
    </row>
    <row r="4" spans="1:17" ht="293.25">
      <c r="A4" s="61"/>
      <c r="B4" s="63"/>
      <c r="C4" s="61"/>
      <c r="D4" s="36"/>
      <c r="E4" s="9" t="s">
        <v>44</v>
      </c>
      <c r="F4" s="9" t="s">
        <v>45</v>
      </c>
      <c r="G4" s="9" t="s">
        <v>46</v>
      </c>
      <c r="H4" s="2" t="s">
        <v>13</v>
      </c>
      <c r="I4" s="3" t="s">
        <v>14</v>
      </c>
      <c r="J4" s="60"/>
      <c r="K4" s="10" t="s">
        <v>15</v>
      </c>
      <c r="L4" s="16" t="s">
        <v>16</v>
      </c>
      <c r="M4" s="4" t="s">
        <v>17</v>
      </c>
      <c r="N4" s="4" t="s">
        <v>18</v>
      </c>
      <c r="O4" s="5" t="s">
        <v>19</v>
      </c>
      <c r="P4" s="5" t="s">
        <v>21</v>
      </c>
    </row>
    <row r="5" spans="1:17">
      <c r="A5" s="30" t="s">
        <v>23</v>
      </c>
      <c r="B5" s="31">
        <v>417</v>
      </c>
      <c r="C5" s="15" t="s">
        <v>26</v>
      </c>
      <c r="D5" s="15">
        <v>41.7</v>
      </c>
      <c r="E5" s="13">
        <v>19296.36</v>
      </c>
      <c r="F5" s="13">
        <v>19296.36</v>
      </c>
      <c r="G5" s="13">
        <v>19296.36</v>
      </c>
      <c r="H5" s="8">
        <f>MIN(E5,F5,G5)</f>
        <v>19296.36</v>
      </c>
      <c r="I5" s="8">
        <v>6405.12</v>
      </c>
      <c r="J5" s="8">
        <v>19296.36</v>
      </c>
      <c r="K5" s="8">
        <v>19296.36</v>
      </c>
      <c r="L5" s="8">
        <f>K5/D5</f>
        <v>462.74244604316544</v>
      </c>
      <c r="M5" s="15">
        <v>1.02</v>
      </c>
      <c r="N5" s="15">
        <v>1.1000000000000001</v>
      </c>
      <c r="O5" s="8">
        <f>L5*M5*N5</f>
        <v>519.19702446043163</v>
      </c>
      <c r="P5" s="11">
        <v>216506.4</v>
      </c>
      <c r="Q5" s="12"/>
    </row>
    <row r="6" spans="1:17">
      <c r="A6" s="21" t="s">
        <v>30</v>
      </c>
      <c r="B6" s="21">
        <v>35</v>
      </c>
      <c r="C6" s="32" t="s">
        <v>26</v>
      </c>
      <c r="D6" s="32">
        <v>3.5</v>
      </c>
      <c r="E6" s="13">
        <v>8690.2800000000007</v>
      </c>
      <c r="F6" s="13">
        <v>8690.2800000000007</v>
      </c>
      <c r="G6" s="13">
        <v>8690.2800000000007</v>
      </c>
      <c r="H6" s="8">
        <f t="shared" ref="H6:H7" si="0">MIN(E6,F6,G6)</f>
        <v>8690.2800000000007</v>
      </c>
      <c r="I6" s="8">
        <v>5562.55</v>
      </c>
      <c r="J6" s="8">
        <v>8690.2800000000007</v>
      </c>
      <c r="K6" s="8">
        <v>8690.2800000000007</v>
      </c>
      <c r="L6" s="8">
        <f t="shared" ref="L6" si="1">K6/D6</f>
        <v>2482.937142857143</v>
      </c>
      <c r="M6" s="15">
        <v>1.07</v>
      </c>
      <c r="N6" s="32">
        <v>1.1000000000000001</v>
      </c>
      <c r="O6" s="8">
        <f t="shared" ref="O6" si="2">L6*M6*N6</f>
        <v>2922.4170171428577</v>
      </c>
      <c r="P6" s="11">
        <v>102284.7</v>
      </c>
    </row>
    <row r="7" spans="1:17">
      <c r="A7" s="23" t="s">
        <v>35</v>
      </c>
      <c r="B7" s="23">
        <v>30</v>
      </c>
      <c r="C7" s="32" t="s">
        <v>22</v>
      </c>
      <c r="D7" s="32">
        <v>30</v>
      </c>
      <c r="E7" s="13">
        <v>2743.6</v>
      </c>
      <c r="F7" s="13">
        <v>2857.62</v>
      </c>
      <c r="G7" s="13">
        <v>2857.62</v>
      </c>
      <c r="H7" s="8">
        <f t="shared" si="0"/>
        <v>2743.6</v>
      </c>
      <c r="I7" s="8">
        <v>1724.73</v>
      </c>
      <c r="J7" s="32"/>
      <c r="K7" s="8">
        <v>2743.6</v>
      </c>
      <c r="L7" s="8">
        <f>K7/D7</f>
        <v>91.453333333333333</v>
      </c>
      <c r="M7" s="32"/>
      <c r="N7" s="32">
        <v>1.1000000000000001</v>
      </c>
      <c r="O7" s="8">
        <f>L7*N7</f>
        <v>100.59866666666667</v>
      </c>
      <c r="P7" s="11">
        <v>3018</v>
      </c>
    </row>
    <row r="8" spans="1:17">
      <c r="I8" s="67"/>
      <c r="P8" s="34">
        <f>SUM(P5:P7)</f>
        <v>321809.09999999998</v>
      </c>
    </row>
    <row r="9" spans="1:17">
      <c r="A9" s="14" t="s">
        <v>23</v>
      </c>
      <c r="B9" s="14"/>
    </row>
    <row r="10" spans="1:17">
      <c r="A10" s="14" t="s">
        <v>49</v>
      </c>
      <c r="B10" s="14">
        <v>7679.95</v>
      </c>
    </row>
    <row r="11" spans="1:17">
      <c r="A11" s="14" t="s">
        <v>47</v>
      </c>
      <c r="B11" s="33">
        <v>153.6</v>
      </c>
    </row>
    <row r="12" spans="1:17">
      <c r="A12" s="14" t="s">
        <v>50</v>
      </c>
      <c r="B12" s="14">
        <v>6405.12</v>
      </c>
    </row>
    <row r="14" spans="1:17">
      <c r="A14" s="14" t="s">
        <v>30</v>
      </c>
      <c r="B14" s="14"/>
    </row>
    <row r="15" spans="1:17">
      <c r="A15" s="14" t="s">
        <v>51</v>
      </c>
      <c r="B15" s="33">
        <v>1589.3</v>
      </c>
    </row>
    <row r="16" spans="1:17">
      <c r="A16" s="14" t="s">
        <v>48</v>
      </c>
      <c r="B16" s="14">
        <v>5562.55</v>
      </c>
    </row>
  </sheetData>
  <mergeCells count="8">
    <mergeCell ref="M1:P3"/>
    <mergeCell ref="E3:H3"/>
    <mergeCell ref="J3:J4"/>
    <mergeCell ref="A1:A4"/>
    <mergeCell ref="B1:B4"/>
    <mergeCell ref="C1:C4"/>
    <mergeCell ref="D1:D4"/>
    <mergeCell ref="E1:L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ТЗ</vt:lpstr>
      <vt:lpstr>НМЦК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2026-07-20T09:41:26Z</cp:lastPrinted>
  <dcterms:created xsi:type="dcterms:W3CDTF">2025-01-09T11:56:16Z</dcterms:created>
  <dcterms:modified xsi:type="dcterms:W3CDTF">2026-07-20T09:43:10Z</dcterms:modified>
</cp:coreProperties>
</file>