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00"/>
  </bookViews>
  <sheets>
    <sheet name="1" sheetId="8" r:id="rId1"/>
  </sheets>
  <definedNames>
    <definedName name="_xlnm.Print_Area" localSheetId="0">'1'!$A$2:$K$13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8" l="1"/>
  <c r="F10" i="8" l="1"/>
  <c r="I9" i="8"/>
  <c r="J9" i="8"/>
  <c r="K9" i="8" s="1"/>
  <c r="K10" i="8" l="1"/>
  <c r="G10" i="8" l="1"/>
  <c r="H10" i="8" l="1"/>
  <c r="E10" i="8" l="1"/>
</calcChain>
</file>

<file path=xl/sharedStrings.xml><?xml version="1.0" encoding="utf-8"?>
<sst xmlns="http://schemas.openxmlformats.org/spreadsheetml/2006/main" count="31" uniqueCount="29">
  <si>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</si>
  <si>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</si>
  <si>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</si>
  <si>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</si>
  <si>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</si>
  <si>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</si>
  <si>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</si>
  <si>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Цена (руб.)</t>
  </si>
  <si>
    <t>Исполнитель</t>
  </si>
  <si>
    <t>РАСЧЕТ НМЦК</t>
  </si>
  <si>
    <t>В соответствии с Описанием объекта закупки</t>
  </si>
  <si>
    <t>Маковская Л.Н.</t>
  </si>
  <si>
    <t>Итого</t>
  </si>
  <si>
    <t>Используемый метод определения НМЦД с обоснованием:</t>
  </si>
  <si>
    <t xml:space="preserve">Метод сопоставимых рыночных цен (анализа рынка) </t>
  </si>
  <si>
    <t>Предельная цена за единицу измерения (средняя), руб.</t>
  </si>
  <si>
    <t>Начальник УОЗ</t>
  </si>
  <si>
    <t>Суслова И.К.</t>
  </si>
  <si>
    <t>усл.ед.</t>
  </si>
  <si>
    <t xml:space="preserve">Исполнитель 1 </t>
  </si>
  <si>
    <t xml:space="preserve">Исполнитель 2 </t>
  </si>
  <si>
    <t>Исполнитель 3</t>
  </si>
  <si>
    <t>ИТОГО НМЦД, руб.</t>
  </si>
  <si>
    <t xml:space="preserve">Обоснование начальной (максимальной) цены контракта
</t>
  </si>
  <si>
    <t xml:space="preserve">Услуги по перевозке пассажиров автобусами </t>
  </si>
  <si>
    <t>49.39.32.000</t>
  </si>
  <si>
    <t>На основании проведенного анализа рынка и расчетов, с учетом выделенных лимитов, НМЦК определен  по коммерческому предложению исполнителя №3, предложивщему оказать услугу по минимальной цене:</t>
  </si>
  <si>
    <t xml:space="preserve">на услуги по перевозке  участников студенческой смены в СОЛ «Чкаловец» </t>
  </si>
  <si>
    <t>ОКПД2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</si>
</sst>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#########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43" fontId="9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Border="1"/>
    <xf numFmtId="0" fontId="2" fillId="2" borderId="0" xfId="0" applyFont="1" applyFill="1" applyBorder="1" applyAlignment="1"/>
    <xf numFmtId="0" fontId="6" fillId="2" borderId="0" xfId="0" applyFont="1" applyFill="1" applyBorder="1"/>
    <xf numFmtId="0" fontId="4" fillId="2" borderId="0" xfId="0" applyFont="1" applyFill="1" applyBorder="1"/>
    <xf numFmtId="0" fontId="2" fillId="2" borderId="0" xfId="0" applyFont="1" applyFill="1" applyBorder="1"/>
    <xf numFmtId="2" fontId="2" fillId="2" borderId="0" xfId="0" applyNumberFormat="1" applyFont="1" applyFill="1" applyBorder="1"/>
    <xf numFmtId="2" fontId="1" fillId="2" borderId="0" xfId="0" applyNumberFormat="1" applyFont="1" applyFill="1" applyBorder="1"/>
    <xf numFmtId="43" fontId="2" fillId="2" borderId="1" xfId="1" applyFont="1" applyFill="1" applyBorder="1" applyAlignment="1">
      <alignment horizontal="center" vertical="top" wrapText="1"/>
    </xf>
    <xf numFmtId="165" fontId="2" fillId="2" borderId="0" xfId="0" applyNumberFormat="1" applyFont="1" applyFill="1" applyBorder="1" applyAlignment="1"/>
    <xf numFmtId="0" fontId="1" fillId="2" borderId="0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vertical="top" wrapText="1"/>
    </xf>
    <xf numFmtId="43" fontId="4" fillId="2" borderId="1" xfId="1" applyFont="1" applyFill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11" fillId="2" borderId="6" xfId="1" applyFont="1" applyFill="1" applyBorder="1" applyAlignment="1">
      <alignment horizontal="left" vertical="top" wrapText="1"/>
    </xf>
    <xf numFmtId="43" fontId="11" fillId="2" borderId="8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view="pageBreakPreview" topLeftCell="A2" zoomScaleNormal="100" zoomScaleSheetLayoutView="100" workbookViewId="0">
      <selection activeCell="P13" sqref="P13"/>
    </sheetView>
  </sheetViews>
  <sheetFormatPr defaultColWidth="9" defaultRowHeight="15" x14ac:dyDescent="0.25"/>
  <cols>
    <col min="1" max="1" width="4.140625" style="1" customWidth="1"/>
    <col min="2" max="2" width="28.5703125" style="1" customWidth="1"/>
    <col min="3" max="3" width="13.140625" style="1" customWidth="1"/>
    <col min="4" max="4" width="9.42578125" style="1" customWidth="1"/>
    <col min="5" max="5" width="6.7109375" style="1" bestFit="1" customWidth="1"/>
    <col min="6" max="6" width="12.28515625" style="9" customWidth="1"/>
    <col min="7" max="7" width="13" style="9" customWidth="1"/>
    <col min="8" max="8" width="14.28515625" style="9" customWidth="1"/>
    <col min="9" max="9" width="12.42578125" style="9" customWidth="1"/>
    <col min="10" max="10" width="14.140625" style="9" customWidth="1"/>
    <col min="11" max="11" width="16" style="1" customWidth="1"/>
    <col min="12" max="12" width="12.5703125" style="1" customWidth="1"/>
    <col min="13" max="1001" width="9.140625" style="1" customWidth="1"/>
    <col min="1002" max="16384" width="9" style="1"/>
  </cols>
  <sheetData>
    <row r="1" spans="1:11" ht="54.75" customHeight="1" x14ac:dyDescent="0.25"/>
    <row r="2" spans="1:11" s="12" customFormat="1" ht="40.5" customHeight="1" x14ac:dyDescent="0.3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6.25" customHeight="1" x14ac:dyDescent="0.3">
      <c r="A3" s="22" t="s">
        <v>27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4.6" customHeight="1" x14ac:dyDescent="0.25">
      <c r="A4" s="23" t="s">
        <v>1</v>
      </c>
      <c r="B4" s="23"/>
      <c r="C4" s="24" t="s">
        <v>10</v>
      </c>
      <c r="D4" s="25"/>
      <c r="E4" s="25"/>
      <c r="F4" s="25"/>
      <c r="G4" s="25"/>
      <c r="H4" s="25"/>
      <c r="I4" s="25"/>
      <c r="J4" s="25"/>
      <c r="K4" s="26"/>
    </row>
    <row r="5" spans="1:11" ht="67.5" customHeight="1" x14ac:dyDescent="0.25">
      <c r="A5" s="33" t="s">
        <v>13</v>
      </c>
      <c r="B5" s="33"/>
      <c r="C5" s="34" t="s">
        <v>14</v>
      </c>
      <c r="D5" s="35"/>
      <c r="E5" s="35"/>
      <c r="F5" s="35"/>
      <c r="G5" s="35"/>
      <c r="H5" s="35"/>
      <c r="I5" s="35"/>
      <c r="J5" s="35"/>
      <c r="K5" s="36"/>
    </row>
    <row r="6" spans="1:11" x14ac:dyDescent="0.25">
      <c r="A6" s="37" t="s">
        <v>9</v>
      </c>
      <c r="B6" s="38"/>
      <c r="C6" s="39"/>
      <c r="D6" s="39"/>
      <c r="E6" s="39"/>
      <c r="F6" s="39"/>
      <c r="G6" s="39"/>
      <c r="H6" s="39"/>
      <c r="I6" s="39"/>
      <c r="J6" s="39"/>
      <c r="K6" s="40"/>
    </row>
    <row r="7" spans="1:11" ht="64.900000000000006" customHeight="1" x14ac:dyDescent="0.25">
      <c r="A7" s="41" t="s">
        <v>2</v>
      </c>
      <c r="B7" s="41" t="s">
        <v>3</v>
      </c>
      <c r="C7" s="42" t="s">
        <v>28</v>
      </c>
      <c r="D7" s="41" t="s">
        <v>4</v>
      </c>
      <c r="E7" s="42" t="s">
        <v>5</v>
      </c>
      <c r="F7" s="2" t="s">
        <v>19</v>
      </c>
      <c r="G7" s="2" t="s">
        <v>20</v>
      </c>
      <c r="H7" s="2" t="s">
        <v>21</v>
      </c>
      <c r="I7" s="43" t="s">
        <v>6</v>
      </c>
      <c r="J7" s="42" t="s">
        <v>15</v>
      </c>
      <c r="K7" s="27" t="s">
        <v>22</v>
      </c>
    </row>
    <row r="8" spans="1:11" ht="40.5" customHeight="1" x14ac:dyDescent="0.25">
      <c r="A8" s="41"/>
      <c r="B8" s="41"/>
      <c r="C8" s="42"/>
      <c r="D8" s="41"/>
      <c r="E8" s="42"/>
      <c r="F8" s="2" t="s">
        <v>7</v>
      </c>
      <c r="G8" s="2" t="s">
        <v>7</v>
      </c>
      <c r="H8" s="2" t="s">
        <v>7</v>
      </c>
      <c r="I8" s="44"/>
      <c r="J8" s="42"/>
      <c r="K8" s="28"/>
    </row>
    <row r="9" spans="1:11" ht="44.45" customHeight="1" x14ac:dyDescent="0.25">
      <c r="A9" s="14">
        <v>1</v>
      </c>
      <c r="B9" s="15" t="s">
        <v>24</v>
      </c>
      <c r="C9" s="16" t="s">
        <v>25</v>
      </c>
      <c r="D9" s="14" t="s">
        <v>18</v>
      </c>
      <c r="E9" s="16">
        <v>1</v>
      </c>
      <c r="F9" s="14">
        <v>292000</v>
      </c>
      <c r="G9" s="14">
        <v>324120</v>
      </c>
      <c r="H9" s="14">
        <v>312440</v>
      </c>
      <c r="I9" s="17">
        <f>(STDEV(F9:H9)/AVERAGE(F9:H9))*100</f>
        <v>5.2526078894622854</v>
      </c>
      <c r="J9" s="17">
        <f>ROUND(AVERAGE(F9:H9),2)</f>
        <v>309520</v>
      </c>
      <c r="K9" s="13">
        <f>E9*J9</f>
        <v>309520</v>
      </c>
    </row>
    <row r="10" spans="1:11" ht="15.75" hidden="1" x14ac:dyDescent="0.25">
      <c r="A10" s="18"/>
      <c r="B10" s="31" t="s">
        <v>12</v>
      </c>
      <c r="C10" s="32"/>
      <c r="D10" s="18"/>
      <c r="E10" s="10">
        <f>SUM(E9:E9)</f>
        <v>1</v>
      </c>
      <c r="F10" s="10">
        <f>E9*F9</f>
        <v>292000</v>
      </c>
      <c r="G10" s="10">
        <f>E9*G9</f>
        <v>324120</v>
      </c>
      <c r="H10" s="10">
        <f>E9*H9</f>
        <v>312440</v>
      </c>
      <c r="I10" s="18"/>
      <c r="J10" s="14"/>
      <c r="K10" s="19">
        <f>SUM(K9:K9)</f>
        <v>309520</v>
      </c>
    </row>
    <row r="11" spans="1:11" ht="60.75" customHeight="1" x14ac:dyDescent="0.25">
      <c r="A11" s="29" t="s">
        <v>26</v>
      </c>
      <c r="B11" s="30"/>
      <c r="C11" s="30"/>
      <c r="D11" s="30"/>
      <c r="E11" s="30"/>
      <c r="F11" s="30"/>
      <c r="G11" s="30"/>
      <c r="H11" s="30"/>
      <c r="I11" s="30"/>
      <c r="J11" s="30"/>
      <c r="K11" s="20">
        <f>F9</f>
        <v>292000</v>
      </c>
    </row>
    <row r="12" spans="1:11" ht="28.9" customHeight="1" x14ac:dyDescent="0.25">
      <c r="A12" s="4"/>
      <c r="B12" s="4" t="s">
        <v>16</v>
      </c>
      <c r="C12" s="4"/>
      <c r="D12" s="4"/>
      <c r="E12" s="4"/>
      <c r="F12" s="11"/>
      <c r="G12" s="4"/>
      <c r="H12" s="4"/>
      <c r="I12" s="4"/>
      <c r="J12" s="4" t="s">
        <v>17</v>
      </c>
      <c r="K12" s="4"/>
    </row>
    <row r="13" spans="1:11" ht="42.6" customHeight="1" x14ac:dyDescent="0.25">
      <c r="A13" s="6" t="s">
        <v>0</v>
      </c>
      <c r="B13" s="7" t="s">
        <v>8</v>
      </c>
      <c r="C13" s="7"/>
      <c r="D13" s="7"/>
      <c r="E13" s="7"/>
      <c r="F13" s="3"/>
      <c r="G13" s="3"/>
      <c r="H13" s="3"/>
      <c r="I13" s="3"/>
      <c r="J13" s="8" t="s">
        <v>11</v>
      </c>
      <c r="K13" s="5"/>
    </row>
  </sheetData>
  <mergeCells count="17">
    <mergeCell ref="A11:J11"/>
    <mergeCell ref="B10:C10"/>
    <mergeCell ref="A5:B5"/>
    <mergeCell ref="C5:K5"/>
    <mergeCell ref="A6:K6"/>
    <mergeCell ref="A7:A8"/>
    <mergeCell ref="B7:B8"/>
    <mergeCell ref="C7:C8"/>
    <mergeCell ref="D7:D8"/>
    <mergeCell ref="E7:E8"/>
    <mergeCell ref="I7:I8"/>
    <mergeCell ref="J7:J8"/>
    <mergeCell ref="A2:K2"/>
    <mergeCell ref="A3:K3"/>
    <mergeCell ref="A4:B4"/>
    <mergeCell ref="C4:K4"/>
    <mergeCell ref="K7:K8"/>
  </mergeCells>
  <pageMargins left="1.1811023622047245" right="0.39370078740157483" top="0.39370078740157483" bottom="0.39370078740157483" header="0" footer="0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