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c_server\Обмен\Ильгина\Березка\06. Июнь 2026\Мраморная крошка\"/>
    </mc:Choice>
  </mc:AlternateContent>
  <xr:revisionPtr revIDLastSave="0" documentId="13_ncr:1_{5887566A-FC38-4711-A9F1-71AE20B5FA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НМЦК" sheetId="7" r:id="rId1"/>
  </sheets>
  <definedNames>
    <definedName name="_xlnm._FilterDatabase" localSheetId="0" hidden="1">'Расчет НМЦК'!#REF!</definedName>
    <definedName name="_xlnm.Print_Titles" localSheetId="0">'Расчет НМЦК'!$5:$6</definedName>
    <definedName name="_xlnm.Print_Area" localSheetId="0">'Расчет НМЦК'!$A$1:$Q$14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7" l="1"/>
  <c r="P7" i="7"/>
  <c r="O7" i="7" l="1"/>
  <c r="P8" i="7"/>
</calcChain>
</file>

<file path=xl/sharedStrings.xml><?xml version="1.0" encoding="utf-8"?>
<sst xmlns="http://schemas.openxmlformats.org/spreadsheetml/2006/main" count="30" uniqueCount="30">
  <si>
    <t>Расчет начальной (максимальной) цены контракта:</t>
  </si>
  <si>
    <t>№ п/п</t>
  </si>
  <si>
    <t>Наименование товара</t>
  </si>
  <si>
    <t>Единица измерения (по ОКЕИ)</t>
  </si>
  <si>
    <t>Источник 3</t>
  </si>
  <si>
    <t>Код по ОКПД</t>
  </si>
  <si>
    <t>Источник 2</t>
  </si>
  <si>
    <t>Источник 4</t>
  </si>
  <si>
    <t>Источник 5</t>
  </si>
  <si>
    <t>Количество (объем) закупаемого товара (V)</t>
  </si>
  <si>
    <t>Источник 1</t>
  </si>
  <si>
    <t>Цена за единицу товара, работ и услуг</t>
  </si>
  <si>
    <t xml:space="preserve">Источник 2: ценовое предложение </t>
  </si>
  <si>
    <t xml:space="preserve">Источник 3: ценовое предложение </t>
  </si>
  <si>
    <t xml:space="preserve">Ср. ар. цена за ед. изм., руб.
</t>
  </si>
  <si>
    <t xml:space="preserve">Ср. кв. откл.  </t>
  </si>
  <si>
    <t>Коэфф. вариации</t>
  </si>
  <si>
    <t>Н(М)ЦК, руб.</t>
  </si>
  <si>
    <t>Источник 1: ценовое предложение</t>
  </si>
  <si>
    <t>Источник 6</t>
  </si>
  <si>
    <t>Источник 7</t>
  </si>
  <si>
    <t>Источник 8</t>
  </si>
  <si>
    <t xml:space="preserve">Обоснование начальной (максимальной) цены договора </t>
  </si>
  <si>
    <t>Используемый метод определения НМЦК с обоснованием: Для расчета цены договора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</si>
  <si>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Итого</t>
  </si>
  <si>
    <t>1.</t>
  </si>
  <si>
    <t xml:space="preserve">шт. </t>
  </si>
  <si>
    <t>Дата формирования обоснования НМЦК: 05.06.2026г.</t>
  </si>
  <si>
    <t>Мрамор</t>
  </si>
  <si>
    <r>
      <t xml:space="preserve">Начальная (максимальная) цена договора составляет 200 929,50 руб. </t>
    </r>
    <r>
      <rPr>
        <i/>
        <sz val="11"/>
        <color indexed="8"/>
        <rFont val="Times New Roman"/>
        <family val="1"/>
        <charset val="204"/>
      </rPr>
      <t>(Двести тысяч девятьсот двадцать девять) рублей 50 коп.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</si>
</sst>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6" fillId="0" borderId="0"/>
    <xf numFmtId="0" fontId="7" fillId="0" borderId="0"/>
    <xf numFmtId="0" fontId="10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" fontId="2" fillId="0" borderId="0" xfId="0" applyNumberFormat="1" applyFont="1" applyFill="1"/>
    <xf numFmtId="0" fontId="12" fillId="0" borderId="0" xfId="0" applyFont="1" applyAlignment="1">
      <alignment vertical="center" wrapText="1"/>
    </xf>
    <xf numFmtId="0" fontId="13" fillId="0" borderId="0" xfId="0" applyFont="1"/>
    <xf numFmtId="4" fontId="13" fillId="0" borderId="0" xfId="0" applyNumberFormat="1" applyFont="1"/>
    <xf numFmtId="4" fontId="13" fillId="0" borderId="0" xfId="0" applyNumberFormat="1" applyFont="1" applyFill="1"/>
    <xf numFmtId="49" fontId="13" fillId="0" borderId="0" xfId="0" applyNumberFormat="1" applyFont="1"/>
    <xf numFmtId="0" fontId="13" fillId="0" borderId="0" xfId="0" applyFont="1" applyFill="1"/>
    <xf numFmtId="0" fontId="4" fillId="0" borderId="0" xfId="0" applyFont="1" applyFill="1" applyAlignment="1">
      <alignment vertical="center"/>
    </xf>
    <xf numFmtId="0" fontId="2" fillId="0" borderId="0" xfId="0" applyFont="1" applyFill="1"/>
    <xf numFmtId="49" fontId="2" fillId="0" borderId="0" xfId="0" applyNumberFormat="1" applyFont="1" applyFill="1"/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3" fillId="0" borderId="0" xfId="0" applyNumberFormat="1" applyFont="1" applyFill="1"/>
    <xf numFmtId="4" fontId="5" fillId="0" borderId="0" xfId="0" applyNumberFormat="1" applyFont="1" applyFill="1"/>
    <xf numFmtId="0" fontId="5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/>
    <xf numFmtId="2" fontId="4" fillId="0" borderId="1" xfId="0" applyNumberFormat="1" applyFont="1" applyFill="1" applyBorder="1" applyAlignment="1">
      <alignment horizontal="center" vertical="center" wrapText="1"/>
    </xf>
    <xf numFmtId="0" fontId="14" fillId="0" borderId="0" xfId="16" applyFill="1"/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16" fillId="0" borderId="1" xfId="0" applyFont="1" applyFill="1" applyBorder="1" applyAlignment="1">
      <alignment horizontal="center" vertical="center" wrapText="1"/>
    </xf>
    <xf numFmtId="164" fontId="16" fillId="0" borderId="1" xfId="1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</cellXfs>
  <cellStyles count="18">
    <cellStyle name="Excel Built-in Normal" xfId="2" xr:uid="{00000000-0005-0000-0000-000000000000}"/>
    <cellStyle name="Гиперссылка" xfId="16" builtinId="8"/>
    <cellStyle name="Обычный" xfId="0" builtinId="0"/>
    <cellStyle name="Обычный 2" xfId="3" xr:uid="{00000000-0005-0000-0000-000003000000}"/>
    <cellStyle name="Обычный 2 2" xfId="4" xr:uid="{00000000-0005-0000-0000-000004000000}"/>
    <cellStyle name="Обычный 2 3" xfId="8" xr:uid="{00000000-0005-0000-0000-000005000000}"/>
    <cellStyle name="Обычный 3" xfId="5" xr:uid="{00000000-0005-0000-0000-000006000000}"/>
    <cellStyle name="Обычный 4" xfId="6" xr:uid="{00000000-0005-0000-0000-000007000000}"/>
    <cellStyle name="Обычный 5" xfId="1" xr:uid="{00000000-0005-0000-0000-000008000000}"/>
    <cellStyle name="Обычный 6" xfId="7" xr:uid="{00000000-0005-0000-0000-000009000000}"/>
    <cellStyle name="Обычный 7" xfId="10" xr:uid="{00000000-0005-0000-0000-00000A000000}"/>
    <cellStyle name="Обычный 8" xfId="9" xr:uid="{00000000-0005-0000-0000-00000B000000}"/>
    <cellStyle name="Процентный 2" xfId="11" xr:uid="{00000000-0005-0000-0000-00000C000000}"/>
    <cellStyle name="Процентный 2 2" xfId="12" xr:uid="{00000000-0005-0000-0000-00000D000000}"/>
    <cellStyle name="Финансовый" xfId="17" builtinId="3"/>
    <cellStyle name="Финансовый 2" xfId="13" xr:uid="{00000000-0005-0000-0000-00000F000000}"/>
    <cellStyle name="Финансовый 3" xfId="14" xr:uid="{00000000-0005-0000-0000-000010000000}"/>
    <cellStyle name="Финансовый 3 2" xfId="15" xr:uid="{00000000-0005-0000-0000-000011000000}"/>
  </cellStyles>
  <dxfs count="0"/>
  <tableStyles count="0" defaultTableStyle="TableStyleMedium2" defaultPivotStyle="PivotStyleLight16"/>
  <colors>
    <mruColors>
      <color rgb="FFDBB7FF"/>
      <color rgb="FFD3B5E9"/>
      <color rgb="FFF1D5FF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104775</xdr:colOff>
      <xdr:row>4</xdr:row>
      <xdr:rowOff>704850</xdr:rowOff>
    </xdr:from>
    <xdr:to>
      <xdr:col>13</xdr:col>
      <xdr:colOff>914400</xdr:colOff>
      <xdr:row>5</xdr:row>
      <xdr:rowOff>504825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953250" y="2266950"/>
          <a:ext cx="809625" cy="58102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5</xdr:row>
      <xdr:rowOff>85725</xdr:rowOff>
    </xdr:from>
    <xdr:to>
      <xdr:col>14</xdr:col>
      <xdr:colOff>810825</xdr:colOff>
      <xdr:row>5</xdr:row>
      <xdr:rowOff>366165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2425" y="3467100"/>
          <a:ext cx="658425" cy="28044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5</xdr:row>
      <xdr:rowOff>142875</xdr:rowOff>
    </xdr:from>
    <xdr:to>
      <xdr:col>15</xdr:col>
      <xdr:colOff>1000124</xdr:colOff>
      <xdr:row>5</xdr:row>
      <xdr:rowOff>419100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8772525" y="3524250"/>
          <a:ext cx="933449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Q17"/>
  <sheetViews>
    <sheetView tabSelected="1" zoomScaleNormal="100" zoomScaleSheetLayoutView="100" workbookViewId="0">
      <selection activeCell="A13" sqref="A13:Q13"/>
    </sheetView>
  </sheetViews>
  <sheetFormatPr defaultRowHeight="15" x14ac:dyDescent="0.25"/>
  <cols>
    <col min="1" max="1" width="5.5703125" style="6" customWidth="1"/>
    <col min="2" max="2" width="10.5703125" style="10" hidden="1" customWidth="1"/>
    <col min="3" max="3" width="26.42578125" style="25" customWidth="1"/>
    <col min="4" max="4" width="11.42578125" style="6" customWidth="1"/>
    <col min="5" max="6" width="12.7109375" style="7" customWidth="1"/>
    <col min="7" max="7" width="14.140625" style="7" customWidth="1"/>
    <col min="8" max="8" width="14.5703125" style="7" hidden="1" customWidth="1"/>
    <col min="9" max="9" width="14.5703125" style="8" hidden="1" customWidth="1"/>
    <col min="10" max="10" width="13.28515625" style="9" hidden="1" customWidth="1"/>
    <col min="11" max="12" width="13.28515625" style="6" hidden="1" customWidth="1"/>
    <col min="13" max="13" width="13.28515625" style="6" customWidth="1"/>
    <col min="14" max="14" width="14.5703125" style="6" customWidth="1"/>
    <col min="15" max="15" width="13.28515625" style="6" customWidth="1"/>
    <col min="16" max="16" width="16.28515625" style="6" customWidth="1"/>
    <col min="17" max="17" width="13.85546875" style="6" customWidth="1"/>
    <col min="18" max="16384" width="9.140625" style="6"/>
  </cols>
  <sheetData>
    <row r="1" spans="1:17" ht="19.5" customHeight="1" x14ac:dyDescent="0.25">
      <c r="A1" s="34" t="s">
        <v>22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5" customHeight="1" x14ac:dyDescent="0.25">
      <c r="A2" s="3"/>
      <c r="B2" s="3"/>
      <c r="C2" s="23"/>
      <c r="D2" s="12"/>
      <c r="E2" s="4"/>
      <c r="F2" s="4"/>
      <c r="G2" s="4"/>
      <c r="H2" s="4"/>
      <c r="I2" s="4"/>
      <c r="J2" s="13"/>
      <c r="K2" s="12"/>
      <c r="L2" s="12"/>
      <c r="M2" s="12"/>
      <c r="N2" s="12"/>
      <c r="O2" s="12"/>
      <c r="P2" s="12"/>
      <c r="Q2" s="12"/>
    </row>
    <row r="3" spans="1:17" ht="50.25" customHeight="1" x14ac:dyDescent="0.25">
      <c r="A3" s="35" t="s">
        <v>23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x14ac:dyDescent="0.25">
      <c r="A4" s="36" t="s">
        <v>0</v>
      </c>
      <c r="B4" s="36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s="1" customFormat="1" ht="61.5" customHeight="1" x14ac:dyDescent="0.2">
      <c r="A5" s="38" t="s">
        <v>1</v>
      </c>
      <c r="B5" s="38" t="s">
        <v>5</v>
      </c>
      <c r="C5" s="39" t="s">
        <v>2</v>
      </c>
      <c r="D5" s="38" t="s">
        <v>3</v>
      </c>
      <c r="E5" s="41" t="s">
        <v>11</v>
      </c>
      <c r="F5" s="41"/>
      <c r="G5" s="41"/>
      <c r="H5" s="41"/>
      <c r="I5" s="41"/>
      <c r="J5" s="42"/>
      <c r="K5" s="42"/>
      <c r="L5" s="42"/>
      <c r="M5" s="40" t="s">
        <v>14</v>
      </c>
      <c r="N5" s="40" t="s">
        <v>15</v>
      </c>
      <c r="O5" s="22" t="s">
        <v>16</v>
      </c>
      <c r="P5" s="38" t="s">
        <v>17</v>
      </c>
      <c r="Q5" s="38" t="s">
        <v>9</v>
      </c>
    </row>
    <row r="6" spans="1:17" s="1" customFormat="1" ht="44.25" customHeight="1" x14ac:dyDescent="0.2">
      <c r="A6" s="38"/>
      <c r="B6" s="38"/>
      <c r="C6" s="39"/>
      <c r="D6" s="38"/>
      <c r="E6" s="14" t="s">
        <v>10</v>
      </c>
      <c r="F6" s="14" t="s">
        <v>6</v>
      </c>
      <c r="G6" s="14" t="s">
        <v>4</v>
      </c>
      <c r="H6" s="14" t="s">
        <v>7</v>
      </c>
      <c r="I6" s="14" t="s">
        <v>8</v>
      </c>
      <c r="J6" s="14" t="s">
        <v>19</v>
      </c>
      <c r="K6" s="14" t="s">
        <v>20</v>
      </c>
      <c r="L6" s="14" t="s">
        <v>21</v>
      </c>
      <c r="M6" s="40"/>
      <c r="N6" s="40"/>
      <c r="O6" s="22"/>
      <c r="P6" s="38"/>
      <c r="Q6" s="38"/>
    </row>
    <row r="7" spans="1:17" s="1" customFormat="1" ht="44.25" customHeight="1" x14ac:dyDescent="0.2">
      <c r="A7" s="28" t="s">
        <v>25</v>
      </c>
      <c r="B7" s="28"/>
      <c r="C7" s="29" t="s">
        <v>28</v>
      </c>
      <c r="D7" s="28" t="s">
        <v>26</v>
      </c>
      <c r="E7" s="30">
        <v>13360</v>
      </c>
      <c r="F7" s="30">
        <v>13676</v>
      </c>
      <c r="G7" s="30">
        <v>13150</v>
      </c>
      <c r="H7" s="30"/>
      <c r="I7" s="30"/>
      <c r="J7" s="30"/>
      <c r="K7" s="30"/>
      <c r="L7" s="30"/>
      <c r="M7" s="20">
        <v>13395.3</v>
      </c>
      <c r="N7" s="20">
        <f>STDEV(E7,F7,G7)</f>
        <v>264.7741175669052</v>
      </c>
      <c r="O7" s="20">
        <f>N7/M7*100</f>
        <v>1.9766195424283532</v>
      </c>
      <c r="P7" s="28">
        <f>M7*Q7</f>
        <v>200929.5</v>
      </c>
      <c r="Q7" s="28">
        <v>15</v>
      </c>
    </row>
    <row r="8" spans="1:17" s="1" customFormat="1" ht="21" customHeight="1" x14ac:dyDescent="0.2">
      <c r="A8" s="15"/>
      <c r="B8" s="15"/>
      <c r="C8" s="26" t="s">
        <v>24</v>
      </c>
      <c r="D8" s="15"/>
      <c r="E8" s="14"/>
      <c r="F8" s="14"/>
      <c r="G8" s="14"/>
      <c r="H8" s="14"/>
      <c r="I8" s="14"/>
      <c r="J8" s="14"/>
      <c r="K8" s="14"/>
      <c r="L8" s="14"/>
      <c r="M8" s="14"/>
      <c r="N8" s="20"/>
      <c r="O8" s="20"/>
      <c r="P8" s="27">
        <f>SUM(P7:P7)</f>
        <v>200929.5</v>
      </c>
      <c r="Q8" s="15"/>
    </row>
    <row r="9" spans="1:17" ht="15" customHeight="1" x14ac:dyDescent="0.25">
      <c r="A9" s="11" t="s">
        <v>18</v>
      </c>
      <c r="B9" s="2"/>
      <c r="C9" s="24"/>
      <c r="D9" s="21"/>
      <c r="E9" s="8"/>
      <c r="F9" s="8"/>
      <c r="G9" s="17"/>
      <c r="H9" s="8"/>
      <c r="J9" s="16"/>
      <c r="K9" s="10"/>
      <c r="L9" s="10"/>
      <c r="M9" s="10"/>
      <c r="N9" s="10"/>
      <c r="O9" s="10"/>
      <c r="P9" s="10"/>
      <c r="Q9" s="18"/>
    </row>
    <row r="10" spans="1:17" x14ac:dyDescent="0.25">
      <c r="A10" s="11" t="s">
        <v>12</v>
      </c>
      <c r="B10" s="2"/>
      <c r="C10" s="24"/>
      <c r="D10" s="21"/>
      <c r="E10" s="8"/>
      <c r="F10" s="8"/>
      <c r="G10" s="17"/>
      <c r="H10" s="8"/>
      <c r="J10" s="16"/>
      <c r="K10" s="10"/>
      <c r="L10" s="10"/>
      <c r="M10" s="10"/>
      <c r="N10" s="10"/>
      <c r="O10" s="10"/>
      <c r="P10" s="10"/>
      <c r="Q10" s="19"/>
    </row>
    <row r="11" spans="1:17" x14ac:dyDescent="0.25">
      <c r="A11" s="11" t="s">
        <v>13</v>
      </c>
      <c r="B11" s="2"/>
      <c r="C11" s="24"/>
      <c r="D11" s="21"/>
      <c r="E11" s="8"/>
      <c r="F11" s="8"/>
      <c r="G11" s="17"/>
      <c r="H11" s="8"/>
      <c r="J11" s="16"/>
      <c r="K11" s="10"/>
      <c r="L11" s="10"/>
      <c r="M11" s="10"/>
      <c r="N11" s="10"/>
      <c r="O11" s="10"/>
      <c r="P11" s="10"/>
      <c r="Q11" s="19"/>
    </row>
    <row r="12" spans="1:17" x14ac:dyDescent="0.25">
      <c r="A12" s="11"/>
      <c r="B12" s="2"/>
      <c r="C12" s="24"/>
      <c r="D12" s="10"/>
      <c r="E12" s="8"/>
      <c r="F12" s="8"/>
      <c r="G12" s="8"/>
      <c r="H12" s="8"/>
      <c r="J12" s="16"/>
      <c r="K12" s="10"/>
      <c r="L12" s="10"/>
      <c r="M12" s="10"/>
      <c r="N12" s="10"/>
      <c r="O12" s="10"/>
      <c r="P12" s="10"/>
      <c r="Q12" s="19"/>
    </row>
    <row r="13" spans="1:17" ht="24" customHeight="1" x14ac:dyDescent="0.25">
      <c r="A13" s="32" t="s">
        <v>29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</row>
    <row r="14" spans="1:17" ht="18" customHeight="1" x14ac:dyDescent="0.25">
      <c r="A14" s="31" t="s">
        <v>27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</row>
    <row r="15" spans="1:17" ht="15.75" x14ac:dyDescent="0.25">
      <c r="A15" s="5"/>
      <c r="B15" s="33"/>
    </row>
    <row r="16" spans="1:17" ht="15.75" x14ac:dyDescent="0.25">
      <c r="A16" s="5"/>
      <c r="B16" s="33"/>
    </row>
    <row r="17" spans="1:2" ht="15.75" x14ac:dyDescent="0.25">
      <c r="A17" s="33"/>
      <c r="B17" s="33"/>
    </row>
  </sheetData>
  <mergeCells count="16">
    <mergeCell ref="A14:Q14"/>
    <mergeCell ref="A13:Q13"/>
    <mergeCell ref="B15:B16"/>
    <mergeCell ref="A17:B17"/>
    <mergeCell ref="A1:Q1"/>
    <mergeCell ref="A3:Q3"/>
    <mergeCell ref="A4:Q4"/>
    <mergeCell ref="A5:A6"/>
    <mergeCell ref="B5:B6"/>
    <mergeCell ref="C5:C6"/>
    <mergeCell ref="D5:D6"/>
    <mergeCell ref="P5:P6"/>
    <mergeCell ref="Q5:Q6"/>
    <mergeCell ref="M5:M6"/>
    <mergeCell ref="N5:N6"/>
    <mergeCell ref="E5:L5"/>
  </mergeCells>
  <pageMargins left="0.23622047244094491" right="0.15748031496062992" top="0.27559055118110237" bottom="0.23622047244094491" header="0.23622047244094491" footer="0.15748031496062992"/>
  <pageSetup paperSize="9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</vt:lpstr>
      <vt:lpstr>'Расчет НМЦК'!Заголовки_для_печати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Седова Ольга Петровна</dc:creator>
  <cp:lastModifiedBy>User</cp:lastModifiedBy>
  <cp:lastPrinted>2026-06-05T06:20:14Z</cp:lastPrinted>
  <dcterms:created xsi:type="dcterms:W3CDTF">2014-11-12T05:24:10Z</dcterms:created>
  <dcterms:modified xsi:type="dcterms:W3CDTF">2026-06-05T07:46:48Z</dcterms:modified>
</cp:coreProperties>
</file>