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<sst xmlns="http://schemas.openxmlformats.org/spreadsheetml/2006/main" count="27" uniqueCount="27">
  <si>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( Свердловская область, Нижний Тагил, Горнозаводской АО)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</si>
  <si>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</si>
  <si>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</si>
  <si>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</si>
  <si>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</si>
  <si>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</si>
  <si>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</si>
  <si>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</si>
  <si>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</si>
  <si>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</si>
  <si>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</si>
  <si>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</si>
  <si>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</si>
  <si>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</si>
  <si>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</si>
  <si>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</si>
  <si>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</si>
  <si>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 (расчет цены единицы)</t>
  </si>
  <si>
    <t xml:space="preserve">Услуги перевозки (услуги эвакуатора) 1 км (за пределами г. Нижний Тагил)</t>
  </si>
  <si>
    <t xml:space="preserve">1 усл.ед</t>
  </si>
  <si>
    <t xml:space="preserve">Офисная мебель</t>
  </si>
  <si>
    <t xml:space="preserve">Услуги перевозки (услуги эвакуатора по г. Нижний Тагил 1 поручение =1 транспортное средство</t>
  </si>
  <si>
    <t>19.20.21.100</t>
  </si>
  <si>
    <t>,</t>
  </si>
  <si>
    <t>ИТОГО</t>
  </si>
  <si>
    <t xml:space="preserve">ИТОГО (П1+П2+П3):</t>
  </si>
  <si>
    <t xml:space="preserve">Начальная (максимальная) цена единицы оказания услуг 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</si>
</sst>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0.00000"/>
    <numFmt numFmtId="162" formatCode="#,##0.00000"/>
    <numFmt numFmtId="163" formatCode="_-* #,##0\ _₽_-;\-* #,##0\ _₽_-;_-* &quot;-&quot;??\ _₽_-;_-@_-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6" fillId="3" borderId="8" numFmtId="0" xfId="0" applyFont="1" applyFill="1" applyBorder="1" applyAlignment="1">
      <alignment horizontal="left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6" fillId="0" borderId="11" numFmtId="4" xfId="0" applyNumberFormat="1" applyFont="1" applyBorder="1" applyAlignment="1">
      <alignment horizontal="center" vertical="center" wrapText="1"/>
    </xf>
    <xf fontId="2" fillId="0" borderId="3" numFmtId="161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5" fillId="0" borderId="5" numFmtId="163" xfId="2" applyNumberFormat="1" applyFont="1" applyBorder="1" applyAlignment="1">
      <alignment horizontal="center" vertical="center" wrapText="1"/>
    </xf>
    <xf fontId="5" fillId="0" borderId="12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12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12" numFmtId="161" xfId="0" applyNumberFormat="1" applyFont="1" applyBorder="1" applyAlignment="1">
      <alignment horizontal="center" vertical="center"/>
    </xf>
    <xf fontId="2" fillId="0" borderId="12" numFmtId="2" xfId="0" applyNumberFormat="1" applyFont="1" applyBorder="1" applyAlignment="1">
      <alignment horizontal="center" vertical="center"/>
    </xf>
    <xf fontId="5" fillId="0" borderId="12" numFmtId="4" xfId="0" applyNumberFormat="1" applyFont="1" applyBorder="1" applyAlignment="1">
      <alignment horizontal="center" vertical="center" wrapText="1"/>
    </xf>
    <xf fontId="5" fillId="0" borderId="12" numFmtId="162" xfId="0" applyNumberFormat="1" applyFont="1" applyBorder="1" applyAlignment="1">
      <alignment horizontal="center" vertical="center" wrapText="1"/>
    </xf>
    <xf fontId="5" fillId="0" borderId="13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4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justify" wrapText="1"/>
    </xf>
    <xf fontId="5" fillId="0" borderId="11" numFmtId="0" xfId="0" applyFont="1" applyBorder="1" applyAlignment="1">
      <alignment horizontal="center" vertical="center" wrapText="1"/>
    </xf>
    <xf fontId="5" fillId="0" borderId="3" numFmtId="2" xfId="0" applyNumberFormat="1" applyFont="1" applyBorder="1" applyAlignment="1">
      <alignment horizontal="center" vertical="center" wrapText="1"/>
    </xf>
    <xf fontId="8" fillId="0" borderId="8" numFmtId="0" xfId="0" applyFont="1" applyBorder="1" applyAlignment="1">
      <alignment horizontal="left" vertical="center" wrapText="1"/>
    </xf>
    <xf fontId="9" fillId="2" borderId="8" numFmtId="164" xfId="1" applyNumberFormat="1" applyFont="1" applyFill="1" applyBorder="1" applyAlignment="1">
      <alignment horizontal="center" vertical="center"/>
    </xf>
    <xf fontId="8" fillId="3" borderId="12" numFmtId="164" xfId="0" applyNumberFormat="1" applyFont="1" applyFill="1" applyBorder="1" applyAlignment="1">
      <alignment wrapText="1"/>
    </xf>
    <xf fontId="8" fillId="0" borderId="12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523873</xdr:colOff>
      <xdr:row>4</xdr:row>
      <xdr:rowOff>1123949</xdr:rowOff>
    </xdr:from>
    <xdr:to>
      <xdr:col>11</xdr:col>
      <xdr:colOff>761999</xdr:colOff>
      <xdr:row>4</xdr:row>
      <xdr:rowOff>1562098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315074" y="2552699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7"/>
      <c r="D5" s="11"/>
      <c r="E5" s="11" t="s">
        <v>10</v>
      </c>
      <c r="F5" s="11"/>
      <c r="G5" s="11"/>
      <c r="H5" s="8"/>
      <c r="I5" s="8"/>
      <c r="J5" s="8"/>
      <c r="K5" s="12" t="s">
        <v>11</v>
      </c>
      <c r="L5" s="10" t="s">
        <v>12</v>
      </c>
      <c r="M5" s="10" t="s">
        <v>13</v>
      </c>
      <c r="N5" s="13" t="s">
        <v>14</v>
      </c>
      <c r="O5" s="14" t="s">
        <v>15</v>
      </c>
      <c r="P5" s="14" t="s">
        <v>16</v>
      </c>
      <c r="Q5" s="14" t="s">
        <v>17</v>
      </c>
    </row>
    <row r="6" ht="168.75" customHeight="1">
      <c r="A6" s="15">
        <v>1</v>
      </c>
      <c r="B6" s="16"/>
      <c r="C6" s="17" t="s">
        <v>18</v>
      </c>
      <c r="D6" s="18"/>
      <c r="E6" s="11"/>
      <c r="F6" s="19" t="s">
        <v>19</v>
      </c>
      <c r="G6" s="11">
        <v>1</v>
      </c>
      <c r="H6" s="20">
        <v>110</v>
      </c>
      <c r="I6" s="20">
        <v>90</v>
      </c>
      <c r="J6" s="20">
        <v>100</v>
      </c>
      <c r="K6" s="12">
        <v>110</v>
      </c>
      <c r="L6" s="21">
        <f t="shared" ref="L6:L7" si="0">SQRT(((SUM((POWER(H6-K6,2)),(POWER(I6-K6,2)),(POWER(J6-K6,2)))/(COLUMNS(H6:J6)-1))))</f>
        <v>15.811388300841896</v>
      </c>
      <c r="M6" s="22">
        <f t="shared" ref="M6:M7" si="1">L6/K6*100</f>
        <v>14.373989364401723</v>
      </c>
      <c r="N6" s="23">
        <f t="shared" ref="N6:N7" si="2">((G6/3)*(SUM(H6:J6)))</f>
        <v>100</v>
      </c>
      <c r="O6" s="24">
        <f t="shared" ref="O6:O7" si="3">N6/G6</f>
        <v>100</v>
      </c>
      <c r="P6" s="23">
        <f t="shared" ref="P6:P7" si="4">O6</f>
        <v>100</v>
      </c>
      <c r="Q6" s="23">
        <f t="shared" ref="Q6:Q7" si="5">P6*G6</f>
        <v>100</v>
      </c>
    </row>
    <row r="7" ht="60.75" customHeight="1">
      <c r="A7" s="25">
        <v>2</v>
      </c>
      <c r="B7" s="26" t="s">
        <v>20</v>
      </c>
      <c r="C7" s="17" t="s">
        <v>21</v>
      </c>
      <c r="D7" s="27"/>
      <c r="E7" s="28" t="s">
        <v>22</v>
      </c>
      <c r="F7" s="11"/>
      <c r="G7" s="29">
        <v>1</v>
      </c>
      <c r="H7" s="20">
        <v>4000</v>
      </c>
      <c r="I7" s="20">
        <v>5000</v>
      </c>
      <c r="J7" s="20">
        <v>4500</v>
      </c>
      <c r="K7" s="12">
        <f>ROUND((H7+J7+I7)/3,2)</f>
        <v>4500</v>
      </c>
      <c r="L7" s="21">
        <f t="shared" si="0"/>
        <v>500</v>
      </c>
      <c r="M7" s="22">
        <f t="shared" si="1"/>
        <v>11.111111111111111</v>
      </c>
      <c r="N7" s="23">
        <f t="shared" si="2"/>
        <v>4500</v>
      </c>
      <c r="O7" s="24">
        <f t="shared" si="3"/>
        <v>4500</v>
      </c>
      <c r="P7" s="23">
        <f t="shared" si="4"/>
        <v>4500</v>
      </c>
      <c r="Q7" s="23">
        <f t="shared" si="5"/>
        <v>4500</v>
      </c>
    </row>
    <row r="8">
      <c r="A8" s="30"/>
      <c r="B8" s="31"/>
      <c r="C8" s="31"/>
      <c r="D8" s="31"/>
      <c r="E8" s="31"/>
      <c r="F8" s="32"/>
      <c r="G8" s="33"/>
      <c r="H8" s="34"/>
      <c r="I8" s="34" t="s">
        <v>23</v>
      </c>
      <c r="J8" s="34"/>
      <c r="K8" s="35"/>
      <c r="L8" s="36"/>
      <c r="M8" s="37"/>
      <c r="N8" s="38"/>
      <c r="O8" s="39"/>
      <c r="P8" s="40"/>
      <c r="Q8" s="23"/>
    </row>
    <row r="9" s="41" customFormat="1" ht="60.75" customHeight="1">
      <c r="A9" s="42"/>
      <c r="B9" s="43"/>
      <c r="C9" s="16" t="s">
        <v>24</v>
      </c>
      <c r="D9" s="30"/>
      <c r="E9" s="30"/>
      <c r="F9" s="30"/>
      <c r="G9" s="30"/>
      <c r="H9" s="30"/>
      <c r="I9" s="30"/>
      <c r="J9" s="30"/>
      <c r="K9" s="30"/>
      <c r="L9" s="30"/>
      <c r="M9" s="44"/>
      <c r="N9" s="45" t="s">
        <v>25</v>
      </c>
      <c r="O9" s="45"/>
      <c r="P9" s="45"/>
      <c r="Q9" s="23">
        <f>Q7+Q6</f>
        <v>4600</v>
      </c>
    </row>
    <row r="10" ht="32.25" customHeight="1">
      <c r="A10" s="46" t="s">
        <v>26</v>
      </c>
      <c r="B10" s="46"/>
      <c r="C10" s="46"/>
      <c r="D10" s="46"/>
      <c r="E10" s="46"/>
      <c r="F10" s="46"/>
      <c r="G10" s="46"/>
      <c r="H10" s="46"/>
      <c r="I10" s="46"/>
      <c r="J10" s="46"/>
      <c r="K10" s="47">
        <f>Q9</f>
        <v>4600</v>
      </c>
      <c r="L10" s="47"/>
      <c r="M10" s="48"/>
      <c r="N10" s="48"/>
      <c r="O10" s="49"/>
      <c r="P10" s="49"/>
      <c r="Q10" s="49"/>
    </row>
    <row r="11" s="50" customFormat="1" ht="15.75" hidden="1">
      <c r="A11" s="51"/>
      <c r="B11" s="51"/>
      <c r="C11" s="51"/>
      <c r="D11" s="51"/>
      <c r="E11" s="51"/>
      <c r="F11" s="51"/>
      <c r="G11" s="51"/>
      <c r="H11" s="52"/>
      <c r="I11" s="52"/>
      <c r="J11" s="53"/>
    </row>
    <row r="12" s="50" customFormat="1" ht="15">
      <c r="A12" s="51"/>
      <c r="B12" s="51"/>
      <c r="C12" s="51"/>
      <c r="D12" s="51"/>
      <c r="E12" s="51"/>
      <c r="F12" s="51"/>
      <c r="G12" s="51"/>
      <c r="H12" s="52"/>
      <c r="I12" s="52"/>
      <c r="J12" s="53"/>
    </row>
  </sheetData>
  <mergeCells count="19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F6:F7"/>
    <mergeCell ref="C9:M9"/>
    <mergeCell ref="N9:P9"/>
    <mergeCell ref="A10:J10"/>
    <mergeCell ref="K10:L10"/>
    <mergeCell ref="A11:G11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6</cp:revision>
  <dcterms:created xsi:type="dcterms:W3CDTF">2014-01-15T18:15:09Z</dcterms:created>
  <dcterms:modified xsi:type="dcterms:W3CDTF">2026-05-24T12:12:36Z</dcterms:modified>
</cp:coreProperties>
</file>