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6\Закупки 2026\Березка\Проэкт ЗЧ Иномарки\"/>
    </mc:Choice>
  </mc:AlternateContent>
  <bookViews>
    <workbookView xWindow="0" yWindow="0" windowWidth="16380" windowHeight="8190" tabRatio="500"/>
  </bookViews>
  <sheets>
    <sheet name="ФПС-3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1" i="1" l="1"/>
  <c r="G20" i="1" l="1"/>
  <c r="H20" i="1" s="1"/>
  <c r="I20" i="1" s="1"/>
  <c r="G19" i="1"/>
  <c r="H19" i="1" s="1"/>
  <c r="I19" i="1" s="1"/>
  <c r="G18" i="1"/>
  <c r="J18" i="1" s="1"/>
  <c r="K18" i="1" s="1"/>
  <c r="G17" i="1"/>
  <c r="H17" i="1" s="1"/>
  <c r="I17" i="1" s="1"/>
  <c r="G16" i="1"/>
  <c r="H16" i="1" s="1"/>
  <c r="I16" i="1" s="1"/>
  <c r="G15" i="1"/>
  <c r="H15" i="1" s="1"/>
  <c r="I15" i="1" s="1"/>
  <c r="G14" i="1"/>
  <c r="J14" i="1" s="1"/>
  <c r="K14" i="1" s="1"/>
  <c r="G13" i="1"/>
  <c r="H13" i="1" s="1"/>
  <c r="I13" i="1" s="1"/>
  <c r="G12" i="1"/>
  <c r="H12" i="1" s="1"/>
  <c r="I12" i="1" s="1"/>
  <c r="G11" i="1"/>
  <c r="H11" i="1" s="1"/>
  <c r="I11" i="1" s="1"/>
  <c r="G10" i="1"/>
  <c r="J10" i="1" s="1"/>
  <c r="K10" i="1" s="1"/>
  <c r="G9" i="1"/>
  <c r="H9" i="1" s="1"/>
  <c r="I9" i="1" s="1"/>
  <c r="G8" i="1"/>
  <c r="J8" i="1" s="1"/>
  <c r="K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G7" i="1"/>
  <c r="J7" i="1" s="1"/>
  <c r="K7" i="1" s="1"/>
  <c r="J9" i="1" l="1"/>
  <c r="K9" i="1" s="1"/>
  <c r="J20" i="1"/>
  <c r="K20" i="1" s="1"/>
  <c r="J17" i="1"/>
  <c r="K17" i="1" s="1"/>
  <c r="J16" i="1"/>
  <c r="K16" i="1" s="1"/>
  <c r="J13" i="1"/>
  <c r="K13" i="1" s="1"/>
  <c r="J12" i="1"/>
  <c r="K12" i="1" s="1"/>
  <c r="H8" i="1"/>
  <c r="I8" i="1" s="1"/>
  <c r="H7" i="1"/>
  <c r="I7" i="1" s="1"/>
  <c r="H10" i="1"/>
  <c r="I10" i="1" s="1"/>
  <c r="J11" i="1"/>
  <c r="K11" i="1" s="1"/>
  <c r="H14" i="1"/>
  <c r="I14" i="1" s="1"/>
  <c r="J15" i="1"/>
  <c r="K15" i="1" s="1"/>
  <c r="H18" i="1"/>
  <c r="I18" i="1" s="1"/>
  <c r="J19" i="1"/>
  <c r="K19" i="1" s="1"/>
</calcChain>
</file>

<file path=xl/sharedStrings.xml><?xml version="1.0" encoding="utf-8"?>
<sst xmlns="http://schemas.openxmlformats.org/spreadsheetml/2006/main" count="48" uniqueCount="45">
  <si>
    <t xml:space="preserve">Расчет начальной (максимальной) цены контракта </t>
  </si>
  <si>
    <t>Наименование товара</t>
  </si>
  <si>
    <t>Объем поставки (кол-во)</t>
  </si>
  <si>
    <t>Цены поставщиков за единицу продукции, руб.</t>
  </si>
  <si>
    <t>Расчет НМЦК</t>
  </si>
  <si>
    <t>Поставщик 1</t>
  </si>
  <si>
    <t>Поставщик 2</t>
  </si>
  <si>
    <t>Поставщик 3</t>
  </si>
  <si>
    <t>Расчет коэффициента вариации</t>
  </si>
  <si>
    <t>Округление</t>
  </si>
  <si>
    <t>НМЦК, руб.</t>
  </si>
  <si>
    <r>
      <rPr>
        <sz val="12"/>
        <rFont val="Times New Roman"/>
        <family val="1"/>
        <charset val="204"/>
      </rPr>
      <t xml:space="preserve"> &lt; </t>
    </r>
    <r>
      <rPr>
        <i/>
        <sz val="12"/>
        <rFont val="Times New Roman"/>
        <family val="1"/>
        <charset val="204"/>
      </rPr>
      <t xml:space="preserve">ц &gt;  </t>
    </r>
  </si>
  <si>
    <t>σ</t>
  </si>
  <si>
    <t xml:space="preserve">V* </t>
  </si>
  <si>
    <t>Итого</t>
  </si>
  <si>
    <t>* -  максимально допустимое значение-  33%.</t>
  </si>
  <si>
    <t xml:space="preserve">    Обоснование начальной (максимальной) цены контракта ( далее - НМЦК) произведено Заказчиком в соответствии с методическими рекомендациями, утвержденными приказом Минэкономразвития РФ от 02.10.2013г. №567 методом сопоставимых рыночных цен (анализа рынка).</t>
  </si>
  <si>
    <t xml:space="preserve">             В целях определения однородности совокупности значений выявленных цен, используемых в расчете НМЦК, определен коэффициент вариации
 по формуле: </t>
  </si>
  <si>
    <t xml:space="preserve">                                                             ,</t>
  </si>
  <si>
    <t>где:</t>
  </si>
  <si>
    <r>
      <rPr>
        <i/>
        <sz val="12"/>
        <rFont val="Times New Roman"/>
        <family val="1"/>
        <charset val="204"/>
      </rPr>
      <t xml:space="preserve">            V - </t>
    </r>
    <r>
      <rPr>
        <sz val="12"/>
        <rFont val="Times New Roman"/>
        <family val="1"/>
        <charset val="204"/>
      </rPr>
      <t xml:space="preserve">коэффициент вариации (ценовые значения считаются однородными и допустимыми к использованию в расчете НМЦК, при величине коэффициента вариации не превышающем 33%); </t>
    </r>
    <r>
      <rPr>
        <i/>
        <sz val="12"/>
        <rFont val="Times New Roman"/>
        <family val="1"/>
        <charset val="204"/>
      </rPr>
      <t xml:space="preserve"> </t>
    </r>
  </si>
  <si>
    <t xml:space="preserve">                                                                                            - среднее квадратичное отклонение;</t>
  </si>
  <si>
    <r>
      <rPr>
        <sz val="12"/>
        <rFont val="Times New Roman"/>
        <family val="1"/>
        <charset val="204"/>
      </rPr>
      <t xml:space="preserve">                      - цена единицы товара, работы,  услуги, указанная в источнике с номером </t>
    </r>
    <r>
      <rPr>
        <i/>
        <sz val="12"/>
        <rFont val="Times New Roman"/>
        <family val="1"/>
        <charset val="204"/>
      </rPr>
      <t xml:space="preserve">i </t>
    </r>
    <r>
      <rPr>
        <sz val="12"/>
        <rFont val="Times New Roman"/>
        <family val="1"/>
        <charset val="204"/>
      </rPr>
      <t>, руб.;</t>
    </r>
  </si>
  <si>
    <r>
      <rPr>
        <sz val="12"/>
        <rFont val="Times New Roman"/>
        <family val="1"/>
        <charset val="204"/>
      </rPr>
      <t xml:space="preserve">           &lt; </t>
    </r>
    <r>
      <rPr>
        <i/>
        <sz val="12"/>
        <rFont val="Times New Roman"/>
        <family val="1"/>
        <charset val="204"/>
      </rPr>
      <t>ц &gt;   -</t>
    </r>
    <r>
      <rPr>
        <sz val="12"/>
        <rFont val="Times New Roman"/>
        <family val="1"/>
        <charset val="204"/>
      </rPr>
      <t>средняя арифметическая величина цены товара, работы, услуги, руб.;</t>
    </r>
  </si>
  <si>
    <r>
      <rPr>
        <sz val="12"/>
        <rFont val="Times New Roman"/>
        <family val="1"/>
        <charset val="204"/>
      </rPr>
      <t xml:space="preserve">          </t>
    </r>
    <r>
      <rPr>
        <i/>
        <sz val="12"/>
        <rFont val="Times New Roman"/>
        <family val="1"/>
        <charset val="204"/>
      </rPr>
      <t xml:space="preserve">  n        </t>
    </r>
    <r>
      <rPr>
        <sz val="12"/>
        <rFont val="Times New Roman"/>
        <family val="1"/>
        <charset val="204"/>
      </rPr>
      <t xml:space="preserve">- количество значений, используемых в расчете;  </t>
    </r>
  </si>
  <si>
    <t>НМЦК методом сопоставимых рыночных цен (анализа рынка) определяется по формуле:</t>
  </si>
  <si>
    <r>
      <rPr>
        <i/>
        <sz val="12"/>
        <rFont val="Times New Roman"/>
        <family val="1"/>
        <charset val="204"/>
      </rPr>
      <t xml:space="preserve">            v        </t>
    </r>
    <r>
      <rPr>
        <sz val="12"/>
        <rFont val="Times New Roman"/>
        <family val="1"/>
        <charset val="204"/>
      </rPr>
      <t xml:space="preserve"> -количество (объем) закупаемого товара (работы,услуги)</t>
    </r>
  </si>
  <si>
    <r>
      <rPr>
        <i/>
        <sz val="12"/>
        <rFont val="Times New Roman"/>
        <family val="1"/>
        <charset val="204"/>
      </rPr>
      <t xml:space="preserve">            i         </t>
    </r>
    <r>
      <rPr>
        <sz val="12"/>
        <rFont val="Times New Roman"/>
        <family val="1"/>
        <charset val="204"/>
      </rPr>
      <t>- номер источника ценовой информации.</t>
    </r>
  </si>
  <si>
    <t>Фильтр масляный артикул: 1010320FB040</t>
  </si>
  <si>
    <t>Фильтр воздушный артикул: S11090010-A7</t>
  </si>
  <si>
    <t>Фильтр салонный артикул: 8126100R0090-F051</t>
  </si>
  <si>
    <t>Пыльник артикул: 581642E000</t>
  </si>
  <si>
    <t>Пружина артикул: 581442B000</t>
  </si>
  <si>
    <t>Задние тормозные диски артикул: DF4770</t>
  </si>
  <si>
    <t>Стопорное кольцо артикул: 517181W000</t>
  </si>
  <si>
    <t>Датчик положения коленвала артикул: 391802B100</t>
  </si>
  <si>
    <t>Болт артикул: 545192T000</t>
  </si>
  <si>
    <t>Гайка артикул: 545591F000</t>
  </si>
  <si>
    <t>Пыльник амортизатора задний артикул: 1J0513425</t>
  </si>
  <si>
    <t>Насос отопителя салона 24V артикул: К-9.04-24</t>
  </si>
  <si>
    <t>Комплект порогов VW Polo оцинкованная сталь 1,5 мм левый+ правый артикул: 213488</t>
  </si>
  <si>
    <t>Резиновая камера R16x185 TR-13 DolleX артикул: 185R16TR13</t>
  </si>
  <si>
    <t>Уч. № 2318 от 22.06.2026</t>
  </si>
  <si>
    <t>Уч. № 2317 от 22.06.2026</t>
  </si>
  <si>
    <t>Уч. № 2316 от 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</si>
</sst>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4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582840</xdr:colOff>
      <xdr:row>26</xdr:row>
      <xdr:rowOff>9360</xdr:rowOff>
    </xdr:from>
    <xdr:to>
      <xdr:col>1</xdr:col>
      <xdr:colOff>2621520</xdr:colOff>
      <xdr:row>26</xdr:row>
      <xdr:rowOff>469800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64720" y="3628800"/>
          <a:ext cx="2038680" cy="46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555120</xdr:colOff>
      <xdr:row>29</xdr:row>
      <xdr:rowOff>11160</xdr:rowOff>
    </xdr:from>
    <xdr:to>
      <xdr:col>2</xdr:col>
      <xdr:colOff>224280</xdr:colOff>
      <xdr:row>29</xdr:row>
      <xdr:rowOff>604440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837000" y="4707000"/>
          <a:ext cx="2700000" cy="59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526680</xdr:colOff>
      <xdr:row>29</xdr:row>
      <xdr:rowOff>594000</xdr:rowOff>
    </xdr:from>
    <xdr:to>
      <xdr:col>1</xdr:col>
      <xdr:colOff>884520</xdr:colOff>
      <xdr:row>31</xdr:row>
      <xdr:rowOff>10440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808560" y="5289840"/>
          <a:ext cx="357840" cy="2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537840</xdr:colOff>
      <xdr:row>34</xdr:row>
      <xdr:rowOff>19080</xdr:rowOff>
    </xdr:from>
    <xdr:to>
      <xdr:col>1</xdr:col>
      <xdr:colOff>2923920</xdr:colOff>
      <xdr:row>34</xdr:row>
      <xdr:rowOff>514800</xdr:rowOff>
    </xdr:to>
    <xdr:pic>
      <xdr:nvPicPr>
        <xdr:cNvPr id="5" name="Рисунок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819720" y="6219720"/>
          <a:ext cx="2386080" cy="49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527760</xdr:colOff>
      <xdr:row>38</xdr:row>
      <xdr:rowOff>6120</xdr:rowOff>
    </xdr:from>
    <xdr:to>
      <xdr:col>1</xdr:col>
      <xdr:colOff>885600</xdr:colOff>
      <xdr:row>39</xdr:row>
      <xdr:rowOff>66600</xdr:rowOff>
    </xdr:to>
    <xdr:pic>
      <xdr:nvPicPr>
        <xdr:cNvPr id="6" name="Рисунок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809640" y="7349760"/>
          <a:ext cx="357840" cy="260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0"/>
  <sheetViews>
    <sheetView tabSelected="1" view="pageBreakPreview" topLeftCell="A16" zoomScale="85" zoomScaleNormal="85" zoomScalePageLayoutView="85" workbookViewId="0">
      <selection activeCell="K22" sqref="K22"/>
    </sheetView>
  </sheetViews>
  <sheetFormatPr defaultColWidth="8.85546875" defaultRowHeight="15.75" customHeight="1" x14ac:dyDescent="0.25"/>
  <cols>
    <col min="1" max="1" width="4" style="1" customWidth="1"/>
    <col min="2" max="2" width="43" style="1" customWidth="1"/>
    <col min="3" max="3" width="10.5703125" style="1" customWidth="1"/>
    <col min="4" max="6" width="18.7109375" style="1" customWidth="1"/>
    <col min="7" max="7" width="12.5703125" style="1" customWidth="1"/>
    <col min="8" max="9" width="10.42578125" style="1" customWidth="1"/>
    <col min="10" max="10" width="12.85546875" style="1" customWidth="1"/>
    <col min="11" max="11" width="13.42578125" style="1" customWidth="1"/>
    <col min="12" max="186" width="8.85546875" style="1"/>
    <col min="187" max="187" width="59.7109375" style="1" customWidth="1"/>
    <col min="188" max="191" width="14.7109375" style="1" customWidth="1"/>
    <col min="192" max="192" width="15.28515625" style="1" customWidth="1"/>
    <col min="193" max="193" width="2.42578125" style="1" customWidth="1"/>
    <col min="194" max="194" width="12.7109375" style="1" customWidth="1"/>
    <col min="195" max="195" width="13.28515625" style="1" customWidth="1"/>
    <col min="196" max="196" width="14.42578125" style="1" customWidth="1"/>
    <col min="197" max="442" width="8.85546875" style="1"/>
    <col min="443" max="443" width="59.7109375" style="1" customWidth="1"/>
    <col min="444" max="447" width="14.7109375" style="1" customWidth="1"/>
    <col min="448" max="448" width="15.28515625" style="1" customWidth="1"/>
    <col min="449" max="449" width="2.42578125" style="1" customWidth="1"/>
    <col min="450" max="450" width="12.7109375" style="1" customWidth="1"/>
    <col min="451" max="451" width="13.28515625" style="1" customWidth="1"/>
    <col min="452" max="452" width="14.42578125" style="1" customWidth="1"/>
    <col min="453" max="698" width="8.85546875" style="1"/>
    <col min="699" max="699" width="59.7109375" style="1" customWidth="1"/>
    <col min="700" max="703" width="14.7109375" style="1" customWidth="1"/>
    <col min="704" max="704" width="15.28515625" style="1" customWidth="1"/>
    <col min="705" max="705" width="2.42578125" style="1" customWidth="1"/>
    <col min="706" max="706" width="12.7109375" style="1" customWidth="1"/>
    <col min="707" max="707" width="13.28515625" style="1" customWidth="1"/>
    <col min="708" max="708" width="14.42578125" style="1" customWidth="1"/>
    <col min="709" max="954" width="8.85546875" style="1"/>
    <col min="955" max="955" width="59.7109375" style="1" customWidth="1"/>
    <col min="956" max="959" width="14.7109375" style="1" customWidth="1"/>
    <col min="960" max="960" width="15.28515625" style="1" customWidth="1"/>
    <col min="961" max="961" width="2.42578125" style="1" customWidth="1"/>
    <col min="962" max="962" width="12.7109375" style="1" customWidth="1"/>
    <col min="963" max="963" width="13.28515625" style="1" customWidth="1"/>
    <col min="964" max="964" width="14.42578125" style="1" customWidth="1"/>
    <col min="965" max="1210" width="8.85546875" style="1"/>
    <col min="1211" max="1211" width="59.7109375" style="1" customWidth="1"/>
    <col min="1212" max="1215" width="14.7109375" style="1" customWidth="1"/>
    <col min="1216" max="1216" width="15.28515625" style="1" customWidth="1"/>
    <col min="1217" max="1217" width="2.42578125" style="1" customWidth="1"/>
    <col min="1218" max="1218" width="12.7109375" style="1" customWidth="1"/>
    <col min="1219" max="1219" width="13.28515625" style="1" customWidth="1"/>
    <col min="1220" max="1220" width="14.42578125" style="1" customWidth="1"/>
    <col min="1221" max="1466" width="8.85546875" style="1"/>
    <col min="1467" max="1467" width="59.7109375" style="1" customWidth="1"/>
    <col min="1468" max="1471" width="14.7109375" style="1" customWidth="1"/>
    <col min="1472" max="1472" width="15.28515625" style="1" customWidth="1"/>
    <col min="1473" max="1473" width="2.42578125" style="1" customWidth="1"/>
    <col min="1474" max="1474" width="12.7109375" style="1" customWidth="1"/>
    <col min="1475" max="1475" width="13.28515625" style="1" customWidth="1"/>
    <col min="1476" max="1476" width="14.42578125" style="1" customWidth="1"/>
    <col min="1477" max="1722" width="8.85546875" style="1"/>
    <col min="1723" max="1723" width="59.7109375" style="1" customWidth="1"/>
    <col min="1724" max="1727" width="14.7109375" style="1" customWidth="1"/>
    <col min="1728" max="1728" width="15.28515625" style="1" customWidth="1"/>
    <col min="1729" max="1729" width="2.42578125" style="1" customWidth="1"/>
    <col min="1730" max="1730" width="12.7109375" style="1" customWidth="1"/>
    <col min="1731" max="1731" width="13.28515625" style="1" customWidth="1"/>
    <col min="1732" max="1732" width="14.42578125" style="1" customWidth="1"/>
    <col min="1733" max="1978" width="8.85546875" style="1"/>
    <col min="1979" max="1979" width="59.7109375" style="1" customWidth="1"/>
    <col min="1980" max="1983" width="14.7109375" style="1" customWidth="1"/>
    <col min="1984" max="1984" width="15.28515625" style="1" customWidth="1"/>
    <col min="1985" max="1985" width="2.42578125" style="1" customWidth="1"/>
    <col min="1986" max="1986" width="12.7109375" style="1" customWidth="1"/>
    <col min="1987" max="1987" width="13.28515625" style="1" customWidth="1"/>
    <col min="1988" max="1988" width="14.42578125" style="1" customWidth="1"/>
    <col min="1989" max="2234" width="8.85546875" style="1"/>
    <col min="2235" max="2235" width="59.7109375" style="1" customWidth="1"/>
    <col min="2236" max="2239" width="14.7109375" style="1" customWidth="1"/>
    <col min="2240" max="2240" width="15.28515625" style="1" customWidth="1"/>
    <col min="2241" max="2241" width="2.42578125" style="1" customWidth="1"/>
    <col min="2242" max="2242" width="12.7109375" style="1" customWidth="1"/>
    <col min="2243" max="2243" width="13.28515625" style="1" customWidth="1"/>
    <col min="2244" max="2244" width="14.42578125" style="1" customWidth="1"/>
    <col min="2245" max="2490" width="8.85546875" style="1"/>
    <col min="2491" max="2491" width="59.7109375" style="1" customWidth="1"/>
    <col min="2492" max="2495" width="14.7109375" style="1" customWidth="1"/>
    <col min="2496" max="2496" width="15.28515625" style="1" customWidth="1"/>
    <col min="2497" max="2497" width="2.42578125" style="1" customWidth="1"/>
    <col min="2498" max="2498" width="12.7109375" style="1" customWidth="1"/>
    <col min="2499" max="2499" width="13.28515625" style="1" customWidth="1"/>
    <col min="2500" max="2500" width="14.42578125" style="1" customWidth="1"/>
    <col min="2501" max="2746" width="8.85546875" style="1"/>
    <col min="2747" max="2747" width="59.7109375" style="1" customWidth="1"/>
    <col min="2748" max="2751" width="14.7109375" style="1" customWidth="1"/>
    <col min="2752" max="2752" width="15.28515625" style="1" customWidth="1"/>
    <col min="2753" max="2753" width="2.42578125" style="1" customWidth="1"/>
    <col min="2754" max="2754" width="12.7109375" style="1" customWidth="1"/>
    <col min="2755" max="2755" width="13.28515625" style="1" customWidth="1"/>
    <col min="2756" max="2756" width="14.42578125" style="1" customWidth="1"/>
    <col min="2757" max="3002" width="8.85546875" style="1"/>
    <col min="3003" max="3003" width="59.7109375" style="1" customWidth="1"/>
    <col min="3004" max="3007" width="14.7109375" style="1" customWidth="1"/>
    <col min="3008" max="3008" width="15.28515625" style="1" customWidth="1"/>
    <col min="3009" max="3009" width="2.42578125" style="1" customWidth="1"/>
    <col min="3010" max="3010" width="12.7109375" style="1" customWidth="1"/>
    <col min="3011" max="3011" width="13.28515625" style="1" customWidth="1"/>
    <col min="3012" max="3012" width="14.42578125" style="1" customWidth="1"/>
    <col min="3013" max="3258" width="8.85546875" style="1"/>
    <col min="3259" max="3259" width="59.7109375" style="1" customWidth="1"/>
    <col min="3260" max="3263" width="14.7109375" style="1" customWidth="1"/>
    <col min="3264" max="3264" width="15.28515625" style="1" customWidth="1"/>
    <col min="3265" max="3265" width="2.42578125" style="1" customWidth="1"/>
    <col min="3266" max="3266" width="12.7109375" style="1" customWidth="1"/>
    <col min="3267" max="3267" width="13.28515625" style="1" customWidth="1"/>
    <col min="3268" max="3268" width="14.42578125" style="1" customWidth="1"/>
    <col min="3269" max="3514" width="8.85546875" style="1"/>
    <col min="3515" max="3515" width="59.7109375" style="1" customWidth="1"/>
    <col min="3516" max="3519" width="14.7109375" style="1" customWidth="1"/>
    <col min="3520" max="3520" width="15.28515625" style="1" customWidth="1"/>
    <col min="3521" max="3521" width="2.42578125" style="1" customWidth="1"/>
    <col min="3522" max="3522" width="12.7109375" style="1" customWidth="1"/>
    <col min="3523" max="3523" width="13.28515625" style="1" customWidth="1"/>
    <col min="3524" max="3524" width="14.42578125" style="1" customWidth="1"/>
    <col min="3525" max="3770" width="8.85546875" style="1"/>
    <col min="3771" max="3771" width="59.7109375" style="1" customWidth="1"/>
    <col min="3772" max="3775" width="14.7109375" style="1" customWidth="1"/>
    <col min="3776" max="3776" width="15.28515625" style="1" customWidth="1"/>
    <col min="3777" max="3777" width="2.42578125" style="1" customWidth="1"/>
    <col min="3778" max="3778" width="12.7109375" style="1" customWidth="1"/>
    <col min="3779" max="3779" width="13.28515625" style="1" customWidth="1"/>
    <col min="3780" max="3780" width="14.42578125" style="1" customWidth="1"/>
    <col min="3781" max="4026" width="8.85546875" style="1"/>
    <col min="4027" max="4027" width="59.7109375" style="1" customWidth="1"/>
    <col min="4028" max="4031" width="14.7109375" style="1" customWidth="1"/>
    <col min="4032" max="4032" width="15.28515625" style="1" customWidth="1"/>
    <col min="4033" max="4033" width="2.42578125" style="1" customWidth="1"/>
    <col min="4034" max="4034" width="12.7109375" style="1" customWidth="1"/>
    <col min="4035" max="4035" width="13.28515625" style="1" customWidth="1"/>
    <col min="4036" max="4036" width="14.42578125" style="1" customWidth="1"/>
    <col min="4037" max="4282" width="8.85546875" style="1"/>
    <col min="4283" max="4283" width="59.7109375" style="1" customWidth="1"/>
    <col min="4284" max="4287" width="14.7109375" style="1" customWidth="1"/>
    <col min="4288" max="4288" width="15.28515625" style="1" customWidth="1"/>
    <col min="4289" max="4289" width="2.42578125" style="1" customWidth="1"/>
    <col min="4290" max="4290" width="12.7109375" style="1" customWidth="1"/>
    <col min="4291" max="4291" width="13.28515625" style="1" customWidth="1"/>
    <col min="4292" max="4292" width="14.42578125" style="1" customWidth="1"/>
    <col min="4293" max="4538" width="8.85546875" style="1"/>
    <col min="4539" max="4539" width="59.7109375" style="1" customWidth="1"/>
    <col min="4540" max="4543" width="14.7109375" style="1" customWidth="1"/>
    <col min="4544" max="4544" width="15.28515625" style="1" customWidth="1"/>
    <col min="4545" max="4545" width="2.42578125" style="1" customWidth="1"/>
    <col min="4546" max="4546" width="12.7109375" style="1" customWidth="1"/>
    <col min="4547" max="4547" width="13.28515625" style="1" customWidth="1"/>
    <col min="4548" max="4548" width="14.42578125" style="1" customWidth="1"/>
    <col min="4549" max="4794" width="8.85546875" style="1"/>
    <col min="4795" max="4795" width="59.7109375" style="1" customWidth="1"/>
    <col min="4796" max="4799" width="14.7109375" style="1" customWidth="1"/>
    <col min="4800" max="4800" width="15.28515625" style="1" customWidth="1"/>
    <col min="4801" max="4801" width="2.42578125" style="1" customWidth="1"/>
    <col min="4802" max="4802" width="12.7109375" style="1" customWidth="1"/>
    <col min="4803" max="4803" width="13.28515625" style="1" customWidth="1"/>
    <col min="4804" max="4804" width="14.42578125" style="1" customWidth="1"/>
    <col min="4805" max="5050" width="8.85546875" style="1"/>
    <col min="5051" max="5051" width="59.7109375" style="1" customWidth="1"/>
    <col min="5052" max="5055" width="14.7109375" style="1" customWidth="1"/>
    <col min="5056" max="5056" width="15.28515625" style="1" customWidth="1"/>
    <col min="5057" max="5057" width="2.42578125" style="1" customWidth="1"/>
    <col min="5058" max="5058" width="12.7109375" style="1" customWidth="1"/>
    <col min="5059" max="5059" width="13.28515625" style="1" customWidth="1"/>
    <col min="5060" max="5060" width="14.42578125" style="1" customWidth="1"/>
    <col min="5061" max="5306" width="8.85546875" style="1"/>
    <col min="5307" max="5307" width="59.7109375" style="1" customWidth="1"/>
    <col min="5308" max="5311" width="14.7109375" style="1" customWidth="1"/>
    <col min="5312" max="5312" width="15.28515625" style="1" customWidth="1"/>
    <col min="5313" max="5313" width="2.42578125" style="1" customWidth="1"/>
    <col min="5314" max="5314" width="12.7109375" style="1" customWidth="1"/>
    <col min="5315" max="5315" width="13.28515625" style="1" customWidth="1"/>
    <col min="5316" max="5316" width="14.42578125" style="1" customWidth="1"/>
    <col min="5317" max="5562" width="8.85546875" style="1"/>
    <col min="5563" max="5563" width="59.7109375" style="1" customWidth="1"/>
    <col min="5564" max="5567" width="14.7109375" style="1" customWidth="1"/>
    <col min="5568" max="5568" width="15.28515625" style="1" customWidth="1"/>
    <col min="5569" max="5569" width="2.42578125" style="1" customWidth="1"/>
    <col min="5570" max="5570" width="12.7109375" style="1" customWidth="1"/>
    <col min="5571" max="5571" width="13.28515625" style="1" customWidth="1"/>
    <col min="5572" max="5572" width="14.42578125" style="1" customWidth="1"/>
    <col min="5573" max="5818" width="8.85546875" style="1"/>
    <col min="5819" max="5819" width="59.7109375" style="1" customWidth="1"/>
    <col min="5820" max="5823" width="14.7109375" style="1" customWidth="1"/>
    <col min="5824" max="5824" width="15.28515625" style="1" customWidth="1"/>
    <col min="5825" max="5825" width="2.42578125" style="1" customWidth="1"/>
    <col min="5826" max="5826" width="12.7109375" style="1" customWidth="1"/>
    <col min="5827" max="5827" width="13.28515625" style="1" customWidth="1"/>
    <col min="5828" max="5828" width="14.42578125" style="1" customWidth="1"/>
    <col min="5829" max="6074" width="8.85546875" style="1"/>
    <col min="6075" max="6075" width="59.7109375" style="1" customWidth="1"/>
    <col min="6076" max="6079" width="14.7109375" style="1" customWidth="1"/>
    <col min="6080" max="6080" width="15.28515625" style="1" customWidth="1"/>
    <col min="6081" max="6081" width="2.42578125" style="1" customWidth="1"/>
    <col min="6082" max="6082" width="12.7109375" style="1" customWidth="1"/>
    <col min="6083" max="6083" width="13.28515625" style="1" customWidth="1"/>
    <col min="6084" max="6084" width="14.42578125" style="1" customWidth="1"/>
    <col min="6085" max="6330" width="8.85546875" style="1"/>
    <col min="6331" max="6331" width="59.7109375" style="1" customWidth="1"/>
    <col min="6332" max="6335" width="14.7109375" style="1" customWidth="1"/>
    <col min="6336" max="6336" width="15.28515625" style="1" customWidth="1"/>
    <col min="6337" max="6337" width="2.42578125" style="1" customWidth="1"/>
    <col min="6338" max="6338" width="12.7109375" style="1" customWidth="1"/>
    <col min="6339" max="6339" width="13.28515625" style="1" customWidth="1"/>
    <col min="6340" max="6340" width="14.42578125" style="1" customWidth="1"/>
    <col min="6341" max="6586" width="8.85546875" style="1"/>
    <col min="6587" max="6587" width="59.7109375" style="1" customWidth="1"/>
    <col min="6588" max="6591" width="14.7109375" style="1" customWidth="1"/>
    <col min="6592" max="6592" width="15.28515625" style="1" customWidth="1"/>
    <col min="6593" max="6593" width="2.42578125" style="1" customWidth="1"/>
    <col min="6594" max="6594" width="12.7109375" style="1" customWidth="1"/>
    <col min="6595" max="6595" width="13.28515625" style="1" customWidth="1"/>
    <col min="6596" max="6596" width="14.42578125" style="1" customWidth="1"/>
    <col min="6597" max="6842" width="8.85546875" style="1"/>
    <col min="6843" max="6843" width="59.7109375" style="1" customWidth="1"/>
    <col min="6844" max="6847" width="14.7109375" style="1" customWidth="1"/>
    <col min="6848" max="6848" width="15.28515625" style="1" customWidth="1"/>
    <col min="6849" max="6849" width="2.42578125" style="1" customWidth="1"/>
    <col min="6850" max="6850" width="12.7109375" style="1" customWidth="1"/>
    <col min="6851" max="6851" width="13.28515625" style="1" customWidth="1"/>
    <col min="6852" max="6852" width="14.42578125" style="1" customWidth="1"/>
    <col min="6853" max="7098" width="8.85546875" style="1"/>
    <col min="7099" max="7099" width="59.7109375" style="1" customWidth="1"/>
    <col min="7100" max="7103" width="14.7109375" style="1" customWidth="1"/>
    <col min="7104" max="7104" width="15.28515625" style="1" customWidth="1"/>
    <col min="7105" max="7105" width="2.42578125" style="1" customWidth="1"/>
    <col min="7106" max="7106" width="12.7109375" style="1" customWidth="1"/>
    <col min="7107" max="7107" width="13.28515625" style="1" customWidth="1"/>
    <col min="7108" max="7108" width="14.42578125" style="1" customWidth="1"/>
    <col min="7109" max="7354" width="8.85546875" style="1"/>
    <col min="7355" max="7355" width="59.7109375" style="1" customWidth="1"/>
    <col min="7356" max="7359" width="14.7109375" style="1" customWidth="1"/>
    <col min="7360" max="7360" width="15.28515625" style="1" customWidth="1"/>
    <col min="7361" max="7361" width="2.42578125" style="1" customWidth="1"/>
    <col min="7362" max="7362" width="12.7109375" style="1" customWidth="1"/>
    <col min="7363" max="7363" width="13.28515625" style="1" customWidth="1"/>
    <col min="7364" max="7364" width="14.42578125" style="1" customWidth="1"/>
    <col min="7365" max="7610" width="8.85546875" style="1"/>
    <col min="7611" max="7611" width="59.7109375" style="1" customWidth="1"/>
    <col min="7612" max="7615" width="14.7109375" style="1" customWidth="1"/>
    <col min="7616" max="7616" width="15.28515625" style="1" customWidth="1"/>
    <col min="7617" max="7617" width="2.42578125" style="1" customWidth="1"/>
    <col min="7618" max="7618" width="12.7109375" style="1" customWidth="1"/>
    <col min="7619" max="7619" width="13.28515625" style="1" customWidth="1"/>
    <col min="7620" max="7620" width="14.42578125" style="1" customWidth="1"/>
    <col min="7621" max="7866" width="8.85546875" style="1"/>
    <col min="7867" max="7867" width="59.7109375" style="1" customWidth="1"/>
    <col min="7868" max="7871" width="14.7109375" style="1" customWidth="1"/>
    <col min="7872" max="7872" width="15.28515625" style="1" customWidth="1"/>
    <col min="7873" max="7873" width="2.42578125" style="1" customWidth="1"/>
    <col min="7874" max="7874" width="12.7109375" style="1" customWidth="1"/>
    <col min="7875" max="7875" width="13.28515625" style="1" customWidth="1"/>
    <col min="7876" max="7876" width="14.42578125" style="1" customWidth="1"/>
    <col min="7877" max="8122" width="8.85546875" style="1"/>
    <col min="8123" max="8123" width="59.7109375" style="1" customWidth="1"/>
    <col min="8124" max="8127" width="14.7109375" style="1" customWidth="1"/>
    <col min="8128" max="8128" width="15.28515625" style="1" customWidth="1"/>
    <col min="8129" max="8129" width="2.42578125" style="1" customWidth="1"/>
    <col min="8130" max="8130" width="12.7109375" style="1" customWidth="1"/>
    <col min="8131" max="8131" width="13.28515625" style="1" customWidth="1"/>
    <col min="8132" max="8132" width="14.42578125" style="1" customWidth="1"/>
    <col min="8133" max="8378" width="8.85546875" style="1"/>
    <col min="8379" max="8379" width="59.7109375" style="1" customWidth="1"/>
    <col min="8380" max="8383" width="14.7109375" style="1" customWidth="1"/>
    <col min="8384" max="8384" width="15.28515625" style="1" customWidth="1"/>
    <col min="8385" max="8385" width="2.42578125" style="1" customWidth="1"/>
    <col min="8386" max="8386" width="12.7109375" style="1" customWidth="1"/>
    <col min="8387" max="8387" width="13.28515625" style="1" customWidth="1"/>
    <col min="8388" max="8388" width="14.42578125" style="1" customWidth="1"/>
    <col min="8389" max="8634" width="8.85546875" style="1"/>
    <col min="8635" max="8635" width="59.7109375" style="1" customWidth="1"/>
    <col min="8636" max="8639" width="14.7109375" style="1" customWidth="1"/>
    <col min="8640" max="8640" width="15.28515625" style="1" customWidth="1"/>
    <col min="8641" max="8641" width="2.42578125" style="1" customWidth="1"/>
    <col min="8642" max="8642" width="12.7109375" style="1" customWidth="1"/>
    <col min="8643" max="8643" width="13.28515625" style="1" customWidth="1"/>
    <col min="8644" max="8644" width="14.42578125" style="1" customWidth="1"/>
    <col min="8645" max="8890" width="8.85546875" style="1"/>
    <col min="8891" max="8891" width="59.7109375" style="1" customWidth="1"/>
    <col min="8892" max="8895" width="14.7109375" style="1" customWidth="1"/>
    <col min="8896" max="8896" width="15.28515625" style="1" customWidth="1"/>
    <col min="8897" max="8897" width="2.42578125" style="1" customWidth="1"/>
    <col min="8898" max="8898" width="12.7109375" style="1" customWidth="1"/>
    <col min="8899" max="8899" width="13.28515625" style="1" customWidth="1"/>
    <col min="8900" max="8900" width="14.42578125" style="1" customWidth="1"/>
    <col min="8901" max="9146" width="8.85546875" style="1"/>
    <col min="9147" max="9147" width="59.7109375" style="1" customWidth="1"/>
    <col min="9148" max="9151" width="14.7109375" style="1" customWidth="1"/>
    <col min="9152" max="9152" width="15.28515625" style="1" customWidth="1"/>
    <col min="9153" max="9153" width="2.42578125" style="1" customWidth="1"/>
    <col min="9154" max="9154" width="12.7109375" style="1" customWidth="1"/>
    <col min="9155" max="9155" width="13.28515625" style="1" customWidth="1"/>
    <col min="9156" max="9156" width="14.42578125" style="1" customWidth="1"/>
    <col min="9157" max="9402" width="8.85546875" style="1"/>
    <col min="9403" max="9403" width="59.7109375" style="1" customWidth="1"/>
    <col min="9404" max="9407" width="14.7109375" style="1" customWidth="1"/>
    <col min="9408" max="9408" width="15.28515625" style="1" customWidth="1"/>
    <col min="9409" max="9409" width="2.42578125" style="1" customWidth="1"/>
    <col min="9410" max="9410" width="12.7109375" style="1" customWidth="1"/>
    <col min="9411" max="9411" width="13.28515625" style="1" customWidth="1"/>
    <col min="9412" max="9412" width="14.42578125" style="1" customWidth="1"/>
    <col min="9413" max="9658" width="8.85546875" style="1"/>
    <col min="9659" max="9659" width="59.7109375" style="1" customWidth="1"/>
    <col min="9660" max="9663" width="14.7109375" style="1" customWidth="1"/>
    <col min="9664" max="9664" width="15.28515625" style="1" customWidth="1"/>
    <col min="9665" max="9665" width="2.42578125" style="1" customWidth="1"/>
    <col min="9666" max="9666" width="12.7109375" style="1" customWidth="1"/>
    <col min="9667" max="9667" width="13.28515625" style="1" customWidth="1"/>
    <col min="9668" max="9668" width="14.42578125" style="1" customWidth="1"/>
    <col min="9669" max="9914" width="8.85546875" style="1"/>
    <col min="9915" max="9915" width="59.7109375" style="1" customWidth="1"/>
    <col min="9916" max="9919" width="14.7109375" style="1" customWidth="1"/>
    <col min="9920" max="9920" width="15.28515625" style="1" customWidth="1"/>
    <col min="9921" max="9921" width="2.42578125" style="1" customWidth="1"/>
    <col min="9922" max="9922" width="12.7109375" style="1" customWidth="1"/>
    <col min="9923" max="9923" width="13.28515625" style="1" customWidth="1"/>
    <col min="9924" max="9924" width="14.42578125" style="1" customWidth="1"/>
    <col min="9925" max="10170" width="8.85546875" style="1"/>
    <col min="10171" max="10171" width="59.7109375" style="1" customWidth="1"/>
    <col min="10172" max="10175" width="14.7109375" style="1" customWidth="1"/>
    <col min="10176" max="10176" width="15.28515625" style="1" customWidth="1"/>
    <col min="10177" max="10177" width="2.42578125" style="1" customWidth="1"/>
    <col min="10178" max="10178" width="12.7109375" style="1" customWidth="1"/>
    <col min="10179" max="10179" width="13.28515625" style="1" customWidth="1"/>
    <col min="10180" max="10180" width="14.42578125" style="1" customWidth="1"/>
    <col min="10181" max="10426" width="8.85546875" style="1"/>
    <col min="10427" max="10427" width="59.7109375" style="1" customWidth="1"/>
    <col min="10428" max="10431" width="14.7109375" style="1" customWidth="1"/>
    <col min="10432" max="10432" width="15.28515625" style="1" customWidth="1"/>
    <col min="10433" max="10433" width="2.42578125" style="1" customWidth="1"/>
    <col min="10434" max="10434" width="12.7109375" style="1" customWidth="1"/>
    <col min="10435" max="10435" width="13.28515625" style="1" customWidth="1"/>
    <col min="10436" max="10436" width="14.42578125" style="1" customWidth="1"/>
    <col min="10437" max="10682" width="8.85546875" style="1"/>
    <col min="10683" max="10683" width="59.7109375" style="1" customWidth="1"/>
    <col min="10684" max="10687" width="14.7109375" style="1" customWidth="1"/>
    <col min="10688" max="10688" width="15.28515625" style="1" customWidth="1"/>
    <col min="10689" max="10689" width="2.42578125" style="1" customWidth="1"/>
    <col min="10690" max="10690" width="12.7109375" style="1" customWidth="1"/>
    <col min="10691" max="10691" width="13.28515625" style="1" customWidth="1"/>
    <col min="10692" max="10692" width="14.42578125" style="1" customWidth="1"/>
    <col min="10693" max="10938" width="8.85546875" style="1"/>
    <col min="10939" max="10939" width="59.7109375" style="1" customWidth="1"/>
    <col min="10940" max="10943" width="14.7109375" style="1" customWidth="1"/>
    <col min="10944" max="10944" width="15.28515625" style="1" customWidth="1"/>
    <col min="10945" max="10945" width="2.42578125" style="1" customWidth="1"/>
    <col min="10946" max="10946" width="12.7109375" style="1" customWidth="1"/>
    <col min="10947" max="10947" width="13.28515625" style="1" customWidth="1"/>
    <col min="10948" max="10948" width="14.42578125" style="1" customWidth="1"/>
    <col min="10949" max="11194" width="8.85546875" style="1"/>
    <col min="11195" max="11195" width="59.7109375" style="1" customWidth="1"/>
    <col min="11196" max="11199" width="14.7109375" style="1" customWidth="1"/>
    <col min="11200" max="11200" width="15.28515625" style="1" customWidth="1"/>
    <col min="11201" max="11201" width="2.42578125" style="1" customWidth="1"/>
    <col min="11202" max="11202" width="12.7109375" style="1" customWidth="1"/>
    <col min="11203" max="11203" width="13.28515625" style="1" customWidth="1"/>
    <col min="11204" max="11204" width="14.42578125" style="1" customWidth="1"/>
    <col min="11205" max="11450" width="8.85546875" style="1"/>
    <col min="11451" max="11451" width="59.7109375" style="1" customWidth="1"/>
    <col min="11452" max="11455" width="14.7109375" style="1" customWidth="1"/>
    <col min="11456" max="11456" width="15.28515625" style="1" customWidth="1"/>
    <col min="11457" max="11457" width="2.42578125" style="1" customWidth="1"/>
    <col min="11458" max="11458" width="12.7109375" style="1" customWidth="1"/>
    <col min="11459" max="11459" width="13.28515625" style="1" customWidth="1"/>
    <col min="11460" max="11460" width="14.42578125" style="1" customWidth="1"/>
    <col min="11461" max="11706" width="8.85546875" style="1"/>
    <col min="11707" max="11707" width="59.7109375" style="1" customWidth="1"/>
    <col min="11708" max="11711" width="14.7109375" style="1" customWidth="1"/>
    <col min="11712" max="11712" width="15.28515625" style="1" customWidth="1"/>
    <col min="11713" max="11713" width="2.42578125" style="1" customWidth="1"/>
    <col min="11714" max="11714" width="12.7109375" style="1" customWidth="1"/>
    <col min="11715" max="11715" width="13.28515625" style="1" customWidth="1"/>
    <col min="11716" max="11716" width="14.42578125" style="1" customWidth="1"/>
    <col min="11717" max="11962" width="8.85546875" style="1"/>
    <col min="11963" max="11963" width="59.7109375" style="1" customWidth="1"/>
    <col min="11964" max="11967" width="14.7109375" style="1" customWidth="1"/>
    <col min="11968" max="11968" width="15.28515625" style="1" customWidth="1"/>
    <col min="11969" max="11969" width="2.42578125" style="1" customWidth="1"/>
    <col min="11970" max="11970" width="12.7109375" style="1" customWidth="1"/>
    <col min="11971" max="11971" width="13.28515625" style="1" customWidth="1"/>
    <col min="11972" max="11972" width="14.42578125" style="1" customWidth="1"/>
    <col min="11973" max="12218" width="8.85546875" style="1"/>
    <col min="12219" max="12219" width="59.7109375" style="1" customWidth="1"/>
    <col min="12220" max="12223" width="14.7109375" style="1" customWidth="1"/>
    <col min="12224" max="12224" width="15.28515625" style="1" customWidth="1"/>
    <col min="12225" max="12225" width="2.42578125" style="1" customWidth="1"/>
    <col min="12226" max="12226" width="12.7109375" style="1" customWidth="1"/>
    <col min="12227" max="12227" width="13.28515625" style="1" customWidth="1"/>
    <col min="12228" max="12228" width="14.42578125" style="1" customWidth="1"/>
    <col min="12229" max="12474" width="8.85546875" style="1"/>
    <col min="12475" max="12475" width="59.7109375" style="1" customWidth="1"/>
    <col min="12476" max="12479" width="14.7109375" style="1" customWidth="1"/>
    <col min="12480" max="12480" width="15.28515625" style="1" customWidth="1"/>
    <col min="12481" max="12481" width="2.42578125" style="1" customWidth="1"/>
    <col min="12482" max="12482" width="12.7109375" style="1" customWidth="1"/>
    <col min="12483" max="12483" width="13.28515625" style="1" customWidth="1"/>
    <col min="12484" max="12484" width="14.42578125" style="1" customWidth="1"/>
    <col min="12485" max="12730" width="8.85546875" style="1"/>
    <col min="12731" max="12731" width="59.7109375" style="1" customWidth="1"/>
    <col min="12732" max="12735" width="14.7109375" style="1" customWidth="1"/>
    <col min="12736" max="12736" width="15.28515625" style="1" customWidth="1"/>
    <col min="12737" max="12737" width="2.42578125" style="1" customWidth="1"/>
    <col min="12738" max="12738" width="12.7109375" style="1" customWidth="1"/>
    <col min="12739" max="12739" width="13.28515625" style="1" customWidth="1"/>
    <col min="12740" max="12740" width="14.42578125" style="1" customWidth="1"/>
    <col min="12741" max="12986" width="8.85546875" style="1"/>
    <col min="12987" max="12987" width="59.7109375" style="1" customWidth="1"/>
    <col min="12988" max="12991" width="14.7109375" style="1" customWidth="1"/>
    <col min="12992" max="12992" width="15.28515625" style="1" customWidth="1"/>
    <col min="12993" max="12993" width="2.42578125" style="1" customWidth="1"/>
    <col min="12994" max="12994" width="12.7109375" style="1" customWidth="1"/>
    <col min="12995" max="12995" width="13.28515625" style="1" customWidth="1"/>
    <col min="12996" max="12996" width="14.42578125" style="1" customWidth="1"/>
    <col min="12997" max="13242" width="8.85546875" style="1"/>
    <col min="13243" max="13243" width="59.7109375" style="1" customWidth="1"/>
    <col min="13244" max="13247" width="14.7109375" style="1" customWidth="1"/>
    <col min="13248" max="13248" width="15.28515625" style="1" customWidth="1"/>
    <col min="13249" max="13249" width="2.42578125" style="1" customWidth="1"/>
    <col min="13250" max="13250" width="12.7109375" style="1" customWidth="1"/>
    <col min="13251" max="13251" width="13.28515625" style="1" customWidth="1"/>
    <col min="13252" max="13252" width="14.42578125" style="1" customWidth="1"/>
    <col min="13253" max="13498" width="8.85546875" style="1"/>
    <col min="13499" max="13499" width="59.7109375" style="1" customWidth="1"/>
    <col min="13500" max="13503" width="14.7109375" style="1" customWidth="1"/>
    <col min="13504" max="13504" width="15.28515625" style="1" customWidth="1"/>
    <col min="13505" max="13505" width="2.42578125" style="1" customWidth="1"/>
    <col min="13506" max="13506" width="12.7109375" style="1" customWidth="1"/>
    <col min="13507" max="13507" width="13.28515625" style="1" customWidth="1"/>
    <col min="13508" max="13508" width="14.42578125" style="1" customWidth="1"/>
    <col min="13509" max="13754" width="8.85546875" style="1"/>
    <col min="13755" max="13755" width="59.7109375" style="1" customWidth="1"/>
    <col min="13756" max="13759" width="14.7109375" style="1" customWidth="1"/>
    <col min="13760" max="13760" width="15.28515625" style="1" customWidth="1"/>
    <col min="13761" max="13761" width="2.42578125" style="1" customWidth="1"/>
    <col min="13762" max="13762" width="12.7109375" style="1" customWidth="1"/>
    <col min="13763" max="13763" width="13.28515625" style="1" customWidth="1"/>
    <col min="13764" max="13764" width="14.42578125" style="1" customWidth="1"/>
    <col min="13765" max="14010" width="8.85546875" style="1"/>
    <col min="14011" max="14011" width="59.7109375" style="1" customWidth="1"/>
    <col min="14012" max="14015" width="14.7109375" style="1" customWidth="1"/>
    <col min="14016" max="14016" width="15.28515625" style="1" customWidth="1"/>
    <col min="14017" max="14017" width="2.42578125" style="1" customWidth="1"/>
    <col min="14018" max="14018" width="12.7109375" style="1" customWidth="1"/>
    <col min="14019" max="14019" width="13.28515625" style="1" customWidth="1"/>
    <col min="14020" max="14020" width="14.42578125" style="1" customWidth="1"/>
    <col min="14021" max="14266" width="8.85546875" style="1"/>
    <col min="14267" max="14267" width="59.7109375" style="1" customWidth="1"/>
    <col min="14268" max="14271" width="14.7109375" style="1" customWidth="1"/>
    <col min="14272" max="14272" width="15.28515625" style="1" customWidth="1"/>
    <col min="14273" max="14273" width="2.42578125" style="1" customWidth="1"/>
    <col min="14274" max="14274" width="12.7109375" style="1" customWidth="1"/>
    <col min="14275" max="14275" width="13.28515625" style="1" customWidth="1"/>
    <col min="14276" max="14276" width="14.42578125" style="1" customWidth="1"/>
    <col min="14277" max="14522" width="8.85546875" style="1"/>
    <col min="14523" max="14523" width="59.7109375" style="1" customWidth="1"/>
    <col min="14524" max="14527" width="14.7109375" style="1" customWidth="1"/>
    <col min="14528" max="14528" width="15.28515625" style="1" customWidth="1"/>
    <col min="14529" max="14529" width="2.42578125" style="1" customWidth="1"/>
    <col min="14530" max="14530" width="12.7109375" style="1" customWidth="1"/>
    <col min="14531" max="14531" width="13.28515625" style="1" customWidth="1"/>
    <col min="14532" max="14532" width="14.42578125" style="1" customWidth="1"/>
    <col min="14533" max="14778" width="8.85546875" style="1"/>
    <col min="14779" max="14779" width="59.7109375" style="1" customWidth="1"/>
    <col min="14780" max="14783" width="14.7109375" style="1" customWidth="1"/>
    <col min="14784" max="14784" width="15.28515625" style="1" customWidth="1"/>
    <col min="14785" max="14785" width="2.42578125" style="1" customWidth="1"/>
    <col min="14786" max="14786" width="12.7109375" style="1" customWidth="1"/>
    <col min="14787" max="14787" width="13.28515625" style="1" customWidth="1"/>
    <col min="14788" max="14788" width="14.42578125" style="1" customWidth="1"/>
    <col min="14789" max="15034" width="8.85546875" style="1"/>
    <col min="15035" max="15035" width="59.7109375" style="1" customWidth="1"/>
    <col min="15036" max="15039" width="14.7109375" style="1" customWidth="1"/>
    <col min="15040" max="15040" width="15.28515625" style="1" customWidth="1"/>
    <col min="15041" max="15041" width="2.42578125" style="1" customWidth="1"/>
    <col min="15042" max="15042" width="12.7109375" style="1" customWidth="1"/>
    <col min="15043" max="15043" width="13.28515625" style="1" customWidth="1"/>
    <col min="15044" max="15044" width="14.42578125" style="1" customWidth="1"/>
    <col min="15045" max="15290" width="8.85546875" style="1"/>
    <col min="15291" max="15291" width="59.7109375" style="1" customWidth="1"/>
    <col min="15292" max="15295" width="14.7109375" style="1" customWidth="1"/>
    <col min="15296" max="15296" width="15.28515625" style="1" customWidth="1"/>
    <col min="15297" max="15297" width="2.42578125" style="1" customWidth="1"/>
    <col min="15298" max="15298" width="12.7109375" style="1" customWidth="1"/>
    <col min="15299" max="15299" width="13.28515625" style="1" customWidth="1"/>
    <col min="15300" max="15300" width="14.42578125" style="1" customWidth="1"/>
    <col min="15301" max="15546" width="8.85546875" style="1"/>
    <col min="15547" max="15547" width="59.7109375" style="1" customWidth="1"/>
    <col min="15548" max="15551" width="14.7109375" style="1" customWidth="1"/>
    <col min="15552" max="15552" width="15.28515625" style="1" customWidth="1"/>
    <col min="15553" max="15553" width="2.42578125" style="1" customWidth="1"/>
    <col min="15554" max="15554" width="12.7109375" style="1" customWidth="1"/>
    <col min="15555" max="15555" width="13.28515625" style="1" customWidth="1"/>
    <col min="15556" max="15556" width="14.42578125" style="1" customWidth="1"/>
    <col min="15557" max="15802" width="8.85546875" style="1"/>
    <col min="15803" max="15803" width="59.7109375" style="1" customWidth="1"/>
    <col min="15804" max="15807" width="14.7109375" style="1" customWidth="1"/>
    <col min="15808" max="15808" width="15.28515625" style="1" customWidth="1"/>
    <col min="15809" max="15809" width="2.42578125" style="1" customWidth="1"/>
    <col min="15810" max="15810" width="12.7109375" style="1" customWidth="1"/>
    <col min="15811" max="15811" width="13.28515625" style="1" customWidth="1"/>
    <col min="15812" max="15812" width="14.42578125" style="1" customWidth="1"/>
    <col min="15813" max="16058" width="8.85546875" style="1"/>
    <col min="16059" max="16059" width="59.7109375" style="1" customWidth="1"/>
    <col min="16060" max="16063" width="14.7109375" style="1" customWidth="1"/>
    <col min="16064" max="16064" width="15.28515625" style="1" customWidth="1"/>
    <col min="16065" max="16065" width="2.42578125" style="1" customWidth="1"/>
    <col min="16066" max="16066" width="12.7109375" style="1" customWidth="1"/>
    <col min="16067" max="16067" width="13.28515625" style="1" customWidth="1"/>
    <col min="16068" max="16068" width="14.42578125" style="1" customWidth="1"/>
    <col min="16069" max="16384" width="8.85546875" style="1"/>
  </cols>
  <sheetData>
    <row r="2" spans="1:11" ht="15.75" customHeight="1" x14ac:dyDescent="0.25"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.75" customHeight="1" x14ac:dyDescent="0.25">
      <c r="B4" s="27" t="s">
        <v>1</v>
      </c>
      <c r="C4" s="28" t="s">
        <v>2</v>
      </c>
      <c r="D4" s="28" t="s">
        <v>3</v>
      </c>
      <c r="E4" s="28"/>
      <c r="F4" s="28"/>
      <c r="G4" s="28" t="s">
        <v>4</v>
      </c>
      <c r="H4" s="28"/>
      <c r="I4" s="28"/>
      <c r="J4" s="28"/>
      <c r="K4" s="28"/>
    </row>
    <row r="5" spans="1:11" ht="15.75" customHeight="1" x14ac:dyDescent="0.25">
      <c r="B5" s="27"/>
      <c r="C5" s="28"/>
      <c r="D5" s="3" t="s">
        <v>5</v>
      </c>
      <c r="E5" s="3" t="s">
        <v>6</v>
      </c>
      <c r="F5" s="3" t="s">
        <v>7</v>
      </c>
      <c r="G5" s="29" t="s">
        <v>8</v>
      </c>
      <c r="H5" s="29"/>
      <c r="I5" s="29"/>
      <c r="J5" s="28" t="s">
        <v>9</v>
      </c>
      <c r="K5" s="28" t="s">
        <v>10</v>
      </c>
    </row>
    <row r="6" spans="1:11" ht="61.5" customHeight="1" thickBot="1" x14ac:dyDescent="0.3">
      <c r="B6" s="27"/>
      <c r="C6" s="28"/>
      <c r="D6" s="3" t="s">
        <v>42</v>
      </c>
      <c r="E6" s="19" t="s">
        <v>43</v>
      </c>
      <c r="F6" s="19" t="s">
        <v>44</v>
      </c>
      <c r="G6" s="4" t="s">
        <v>11</v>
      </c>
      <c r="H6" s="3" t="s">
        <v>12</v>
      </c>
      <c r="I6" s="5" t="s">
        <v>13</v>
      </c>
      <c r="J6" s="28"/>
      <c r="K6" s="28"/>
    </row>
    <row r="7" spans="1:11" ht="38.25" thickBot="1" x14ac:dyDescent="0.3">
      <c r="A7" s="6">
        <v>1</v>
      </c>
      <c r="B7" s="20" t="s">
        <v>28</v>
      </c>
      <c r="C7" s="31">
        <v>1</v>
      </c>
      <c r="D7" s="7">
        <v>913</v>
      </c>
      <c r="E7" s="7">
        <v>920</v>
      </c>
      <c r="F7" s="8">
        <v>929</v>
      </c>
      <c r="G7" s="9">
        <f t="shared" ref="G7:G20" si="0">AVERAGE(D7:F7)</f>
        <v>920.66666666666663</v>
      </c>
      <c r="H7" s="9">
        <f t="shared" ref="H7:H20" si="1">(((D7-G7)^2+(E7-G7)^2+(F7-G7)^2)/2)^(1/2)</f>
        <v>8.0208062770106441</v>
      </c>
      <c r="I7" s="10">
        <f t="shared" ref="I7:I20" si="2">H7*100/G7</f>
        <v>0.87119546817639149</v>
      </c>
      <c r="J7" s="9">
        <f t="shared" ref="J7:J20" si="3">ROUND(G7,2)</f>
        <v>920.67</v>
      </c>
      <c r="K7" s="7">
        <f t="shared" ref="K7:K20" si="4">J7*C7</f>
        <v>920.67</v>
      </c>
    </row>
    <row r="8" spans="1:11" ht="38.25" thickBot="1" x14ac:dyDescent="0.3">
      <c r="A8" s="6">
        <f>A7+1</f>
        <v>2</v>
      </c>
      <c r="B8" s="21" t="s">
        <v>29</v>
      </c>
      <c r="C8" s="32">
        <v>1</v>
      </c>
      <c r="D8" s="7">
        <v>1129</v>
      </c>
      <c r="E8" s="7">
        <v>1132</v>
      </c>
      <c r="F8" s="8">
        <v>1146</v>
      </c>
      <c r="G8" s="9">
        <f t="shared" si="0"/>
        <v>1135.6666666666667</v>
      </c>
      <c r="H8" s="9">
        <f t="shared" si="1"/>
        <v>9.0737717258774655</v>
      </c>
      <c r="I8" s="10">
        <f t="shared" si="2"/>
        <v>0.79898195414242434</v>
      </c>
      <c r="J8" s="9">
        <f t="shared" si="3"/>
        <v>1135.67</v>
      </c>
      <c r="K8" s="7">
        <f t="shared" si="4"/>
        <v>1135.67</v>
      </c>
    </row>
    <row r="9" spans="1:11" ht="38.25" thickBot="1" x14ac:dyDescent="0.3">
      <c r="A9" s="6">
        <f t="shared" ref="A9:A20" si="5">A8+1</f>
        <v>3</v>
      </c>
      <c r="B9" s="22" t="s">
        <v>30</v>
      </c>
      <c r="C9" s="32">
        <v>1</v>
      </c>
      <c r="D9" s="7">
        <v>309</v>
      </c>
      <c r="E9" s="7">
        <v>311</v>
      </c>
      <c r="F9" s="8">
        <v>320</v>
      </c>
      <c r="G9" s="9">
        <f t="shared" si="0"/>
        <v>313.33333333333331</v>
      </c>
      <c r="H9" s="9">
        <f t="shared" si="1"/>
        <v>5.8594652770823155</v>
      </c>
      <c r="I9" s="10">
        <f t="shared" si="2"/>
        <v>1.870042109707122</v>
      </c>
      <c r="J9" s="9">
        <f t="shared" si="3"/>
        <v>313.33</v>
      </c>
      <c r="K9" s="7">
        <f t="shared" si="4"/>
        <v>313.33</v>
      </c>
    </row>
    <row r="10" spans="1:11" ht="19.5" thickBot="1" x14ac:dyDescent="0.3">
      <c r="A10" s="6">
        <f t="shared" si="5"/>
        <v>4</v>
      </c>
      <c r="B10" s="22" t="s">
        <v>31</v>
      </c>
      <c r="C10" s="32">
        <v>4</v>
      </c>
      <c r="D10" s="7">
        <v>717</v>
      </c>
      <c r="E10" s="7">
        <v>722</v>
      </c>
      <c r="F10" s="8">
        <v>733</v>
      </c>
      <c r="G10" s="9">
        <f t="shared" si="0"/>
        <v>724</v>
      </c>
      <c r="H10" s="9">
        <f t="shared" si="1"/>
        <v>8.1853527718724504</v>
      </c>
      <c r="I10" s="10">
        <f t="shared" si="2"/>
        <v>1.1305735872752003</v>
      </c>
      <c r="J10" s="9">
        <f t="shared" si="3"/>
        <v>724</v>
      </c>
      <c r="K10" s="7">
        <f t="shared" si="4"/>
        <v>2896</v>
      </c>
    </row>
    <row r="11" spans="1:11" ht="19.5" thickBot="1" x14ac:dyDescent="0.3">
      <c r="A11" s="6">
        <f t="shared" si="5"/>
        <v>5</v>
      </c>
      <c r="B11" s="22" t="s">
        <v>32</v>
      </c>
      <c r="C11" s="32">
        <v>4</v>
      </c>
      <c r="D11" s="7">
        <v>657</v>
      </c>
      <c r="E11" s="7">
        <v>660</v>
      </c>
      <c r="F11" s="8">
        <v>678</v>
      </c>
      <c r="G11" s="9">
        <f t="shared" si="0"/>
        <v>665</v>
      </c>
      <c r="H11" s="9">
        <f t="shared" si="1"/>
        <v>11.357816691600547</v>
      </c>
      <c r="I11" s="10">
        <f t="shared" si="2"/>
        <v>1.7079423596391798</v>
      </c>
      <c r="J11" s="9">
        <f t="shared" si="3"/>
        <v>665</v>
      </c>
      <c r="K11" s="7">
        <f t="shared" si="4"/>
        <v>2660</v>
      </c>
    </row>
    <row r="12" spans="1:11" ht="38.25" thickBot="1" x14ac:dyDescent="0.3">
      <c r="A12" s="6">
        <f t="shared" si="5"/>
        <v>6</v>
      </c>
      <c r="B12" s="22" t="s">
        <v>33</v>
      </c>
      <c r="C12" s="32">
        <v>2</v>
      </c>
      <c r="D12" s="7">
        <v>5339</v>
      </c>
      <c r="E12" s="7">
        <v>5340</v>
      </c>
      <c r="F12" s="8">
        <v>5302</v>
      </c>
      <c r="G12" s="9">
        <f t="shared" si="0"/>
        <v>5327</v>
      </c>
      <c r="H12" s="9">
        <f t="shared" si="1"/>
        <v>21.656407827707714</v>
      </c>
      <c r="I12" s="10">
        <f t="shared" si="2"/>
        <v>0.40654041351056341</v>
      </c>
      <c r="J12" s="9">
        <f t="shared" si="3"/>
        <v>5327</v>
      </c>
      <c r="K12" s="7">
        <f t="shared" si="4"/>
        <v>10654</v>
      </c>
    </row>
    <row r="13" spans="1:11" ht="38.25" thickBot="1" x14ac:dyDescent="0.3">
      <c r="A13" s="6">
        <f t="shared" si="5"/>
        <v>7</v>
      </c>
      <c r="B13" s="22" t="s">
        <v>34</v>
      </c>
      <c r="C13" s="32">
        <v>2</v>
      </c>
      <c r="D13" s="7">
        <v>206</v>
      </c>
      <c r="E13" s="7">
        <v>208</v>
      </c>
      <c r="F13" s="8">
        <v>219</v>
      </c>
      <c r="G13" s="9">
        <f t="shared" si="0"/>
        <v>211</v>
      </c>
      <c r="H13" s="9">
        <f t="shared" si="1"/>
        <v>7</v>
      </c>
      <c r="I13" s="10">
        <f t="shared" si="2"/>
        <v>3.3175355450236967</v>
      </c>
      <c r="J13" s="9">
        <f t="shared" si="3"/>
        <v>211</v>
      </c>
      <c r="K13" s="7">
        <f t="shared" si="4"/>
        <v>422</v>
      </c>
    </row>
    <row r="14" spans="1:11" ht="38.25" thickBot="1" x14ac:dyDescent="0.3">
      <c r="A14" s="6">
        <f t="shared" si="5"/>
        <v>8</v>
      </c>
      <c r="B14" s="22" t="s">
        <v>35</v>
      </c>
      <c r="C14" s="32">
        <v>1</v>
      </c>
      <c r="D14" s="7">
        <v>1227</v>
      </c>
      <c r="E14" s="7">
        <v>1230</v>
      </c>
      <c r="F14" s="8">
        <v>1245</v>
      </c>
      <c r="G14" s="9">
        <f t="shared" si="0"/>
        <v>1234</v>
      </c>
      <c r="H14" s="9">
        <f t="shared" si="1"/>
        <v>9.6436507609929549</v>
      </c>
      <c r="I14" s="10">
        <f t="shared" si="2"/>
        <v>0.78149519943216816</v>
      </c>
      <c r="J14" s="9">
        <f t="shared" si="3"/>
        <v>1234</v>
      </c>
      <c r="K14" s="7">
        <f t="shared" si="4"/>
        <v>1234</v>
      </c>
    </row>
    <row r="15" spans="1:11" ht="19.5" thickBot="1" x14ac:dyDescent="0.3">
      <c r="A15" s="6">
        <f t="shared" si="5"/>
        <v>9</v>
      </c>
      <c r="B15" s="22" t="s">
        <v>36</v>
      </c>
      <c r="C15" s="32">
        <v>4</v>
      </c>
      <c r="D15" s="7">
        <v>371</v>
      </c>
      <c r="E15" s="7">
        <v>375</v>
      </c>
      <c r="F15" s="8">
        <v>380</v>
      </c>
      <c r="G15" s="9">
        <f t="shared" si="0"/>
        <v>375.33333333333331</v>
      </c>
      <c r="H15" s="9">
        <f t="shared" si="1"/>
        <v>4.5092497528228943</v>
      </c>
      <c r="I15" s="10">
        <f t="shared" si="2"/>
        <v>1.2013986908053893</v>
      </c>
      <c r="J15" s="9">
        <f t="shared" si="3"/>
        <v>375.33</v>
      </c>
      <c r="K15" s="7">
        <f t="shared" si="4"/>
        <v>1501.32</v>
      </c>
    </row>
    <row r="16" spans="1:11" ht="19.5" thickBot="1" x14ac:dyDescent="0.3">
      <c r="A16" s="6">
        <f t="shared" si="5"/>
        <v>10</v>
      </c>
      <c r="B16" s="22" t="s">
        <v>37</v>
      </c>
      <c r="C16" s="32">
        <v>4</v>
      </c>
      <c r="D16" s="7">
        <v>62</v>
      </c>
      <c r="E16" s="7">
        <v>64</v>
      </c>
      <c r="F16" s="8">
        <v>66</v>
      </c>
      <c r="G16" s="9">
        <f t="shared" si="0"/>
        <v>64</v>
      </c>
      <c r="H16" s="9">
        <f t="shared" si="1"/>
        <v>2</v>
      </c>
      <c r="I16" s="10">
        <f t="shared" si="2"/>
        <v>3.125</v>
      </c>
      <c r="J16" s="9">
        <f t="shared" si="3"/>
        <v>64</v>
      </c>
      <c r="K16" s="7">
        <f t="shared" si="4"/>
        <v>256</v>
      </c>
    </row>
    <row r="17" spans="1:11" ht="38.25" thickBot="1" x14ac:dyDescent="0.3">
      <c r="A17" s="6">
        <f t="shared" si="5"/>
        <v>11</v>
      </c>
      <c r="B17" s="22" t="s">
        <v>38</v>
      </c>
      <c r="C17" s="32">
        <v>2</v>
      </c>
      <c r="D17" s="7">
        <v>1353</v>
      </c>
      <c r="E17" s="7">
        <v>1362</v>
      </c>
      <c r="F17" s="8">
        <v>1378</v>
      </c>
      <c r="G17" s="9">
        <f t="shared" si="0"/>
        <v>1364.3333333333333</v>
      </c>
      <c r="H17" s="9">
        <f t="shared" si="1"/>
        <v>12.662279942148386</v>
      </c>
      <c r="I17" s="10">
        <f t="shared" si="2"/>
        <v>0.92809283719631475</v>
      </c>
      <c r="J17" s="9">
        <f t="shared" si="3"/>
        <v>1364.33</v>
      </c>
      <c r="K17" s="7">
        <f t="shared" si="4"/>
        <v>2728.66</v>
      </c>
    </row>
    <row r="18" spans="1:11" ht="38.25" thickBot="1" x14ac:dyDescent="0.3">
      <c r="A18" s="6">
        <f t="shared" si="5"/>
        <v>12</v>
      </c>
      <c r="B18" s="22" t="s">
        <v>39</v>
      </c>
      <c r="C18" s="32">
        <v>1</v>
      </c>
      <c r="D18" s="7">
        <v>3358</v>
      </c>
      <c r="E18" s="7">
        <v>3370</v>
      </c>
      <c r="F18" s="8">
        <v>3400</v>
      </c>
      <c r="G18" s="9">
        <f t="shared" si="0"/>
        <v>3376</v>
      </c>
      <c r="H18" s="9">
        <f t="shared" si="1"/>
        <v>21.633307652783937</v>
      </c>
      <c r="I18" s="10">
        <f t="shared" si="2"/>
        <v>0.64079702762985602</v>
      </c>
      <c r="J18" s="9">
        <f t="shared" si="3"/>
        <v>3376</v>
      </c>
      <c r="K18" s="7">
        <f t="shared" si="4"/>
        <v>3376</v>
      </c>
    </row>
    <row r="19" spans="1:11" ht="57" thickBot="1" x14ac:dyDescent="0.3">
      <c r="A19" s="6">
        <f t="shared" si="5"/>
        <v>13</v>
      </c>
      <c r="B19" s="22" t="s">
        <v>40</v>
      </c>
      <c r="C19" s="32">
        <v>1</v>
      </c>
      <c r="D19" s="7">
        <v>6752</v>
      </c>
      <c r="E19" s="7">
        <v>6760</v>
      </c>
      <c r="F19" s="8">
        <v>6420</v>
      </c>
      <c r="G19" s="9">
        <f t="shared" si="0"/>
        <v>6644</v>
      </c>
      <c r="H19" s="9">
        <f t="shared" si="1"/>
        <v>194.03092537015846</v>
      </c>
      <c r="I19" s="10">
        <f t="shared" si="2"/>
        <v>2.9203932174918488</v>
      </c>
      <c r="J19" s="9">
        <f t="shared" si="3"/>
        <v>6644</v>
      </c>
      <c r="K19" s="7">
        <f t="shared" si="4"/>
        <v>6644</v>
      </c>
    </row>
    <row r="20" spans="1:11" ht="38.25" thickBot="1" x14ac:dyDescent="0.3">
      <c r="A20" s="6">
        <f t="shared" si="5"/>
        <v>14</v>
      </c>
      <c r="B20" s="30" t="s">
        <v>41</v>
      </c>
      <c r="C20" s="33">
        <v>5</v>
      </c>
      <c r="D20" s="7">
        <v>856</v>
      </c>
      <c r="E20" s="7">
        <v>842</v>
      </c>
      <c r="F20" s="8">
        <v>904</v>
      </c>
      <c r="G20" s="9">
        <f t="shared" si="0"/>
        <v>867.33333333333337</v>
      </c>
      <c r="H20" s="9">
        <f t="shared" si="1"/>
        <v>32.516662395352526</v>
      </c>
      <c r="I20" s="10">
        <f t="shared" si="2"/>
        <v>3.7490387081497918</v>
      </c>
      <c r="J20" s="9">
        <f t="shared" si="3"/>
        <v>867.33</v>
      </c>
      <c r="K20" s="7">
        <f t="shared" si="4"/>
        <v>4336.6500000000005</v>
      </c>
    </row>
    <row r="21" spans="1:11" x14ac:dyDescent="0.25">
      <c r="A21" s="6"/>
      <c r="B21" s="11" t="s">
        <v>14</v>
      </c>
      <c r="C21" s="12"/>
      <c r="D21" s="13"/>
      <c r="E21" s="13"/>
      <c r="F21" s="13"/>
      <c r="G21" s="10"/>
      <c r="H21" s="10"/>
      <c r="I21" s="10"/>
      <c r="J21" s="10"/>
      <c r="K21" s="14">
        <f>SUM(K7:K20)</f>
        <v>39078.299999999996</v>
      </c>
    </row>
    <row r="22" spans="1:11" x14ac:dyDescent="0.25">
      <c r="B22" s="15"/>
      <c r="C22" s="15"/>
      <c r="D22" s="16"/>
      <c r="E22" s="16"/>
      <c r="F22" s="16"/>
      <c r="G22" s="16"/>
      <c r="H22" s="16"/>
      <c r="I22" s="16"/>
      <c r="J22" s="16"/>
      <c r="K22" s="16"/>
    </row>
    <row r="23" spans="1:11" x14ac:dyDescent="0.25">
      <c r="B23" s="1" t="s">
        <v>15</v>
      </c>
    </row>
    <row r="25" spans="1:11" ht="34.5" customHeight="1" x14ac:dyDescent="0.25">
      <c r="B25" s="23" t="s">
        <v>16</v>
      </c>
      <c r="C25" s="23"/>
      <c r="D25" s="23"/>
      <c r="E25" s="23"/>
      <c r="F25" s="23"/>
      <c r="G25" s="23"/>
      <c r="H25" s="23"/>
      <c r="I25" s="23"/>
      <c r="J25" s="23"/>
      <c r="K25" s="23"/>
    </row>
    <row r="26" spans="1:11" ht="31.5" customHeight="1" x14ac:dyDescent="0.25">
      <c r="B26" s="23" t="s">
        <v>17</v>
      </c>
      <c r="C26" s="23"/>
      <c r="D26" s="23"/>
      <c r="E26" s="23"/>
      <c r="F26" s="23"/>
      <c r="G26" s="23"/>
      <c r="H26" s="23"/>
      <c r="I26" s="23"/>
      <c r="J26" s="23"/>
      <c r="K26" s="23"/>
    </row>
    <row r="27" spans="1:11" ht="37.5" customHeight="1" x14ac:dyDescent="0.25">
      <c r="B27" s="17" t="s">
        <v>18</v>
      </c>
      <c r="C27" s="17"/>
    </row>
    <row r="28" spans="1:11" x14ac:dyDescent="0.25">
      <c r="B28" s="1" t="s">
        <v>19</v>
      </c>
    </row>
    <row r="29" spans="1:11" ht="31.5" customHeight="1" x14ac:dyDescent="0.25">
      <c r="B29" s="24" t="s">
        <v>20</v>
      </c>
      <c r="C29" s="24"/>
      <c r="D29" s="24"/>
      <c r="E29" s="24"/>
      <c r="F29" s="24"/>
      <c r="G29" s="24"/>
      <c r="H29" s="24"/>
      <c r="I29" s="24"/>
      <c r="J29" s="24"/>
      <c r="K29" s="24"/>
    </row>
    <row r="30" spans="1:11" ht="49.5" customHeight="1" x14ac:dyDescent="0.25">
      <c r="B30" s="17" t="s">
        <v>21</v>
      </c>
      <c r="C30" s="17"/>
      <c r="D30" s="17"/>
      <c r="K30" s="18"/>
    </row>
    <row r="31" spans="1:11" x14ac:dyDescent="0.25">
      <c r="B31" s="1" t="s">
        <v>22</v>
      </c>
    </row>
    <row r="32" spans="1:11" ht="21.75" customHeight="1" x14ac:dyDescent="0.25">
      <c r="B32" s="1" t="s">
        <v>23</v>
      </c>
    </row>
    <row r="33" spans="2:11" x14ac:dyDescent="0.25">
      <c r="B33" s="1" t="s">
        <v>24</v>
      </c>
    </row>
    <row r="34" spans="2:11" x14ac:dyDescent="0.25">
      <c r="B34" s="25" t="s">
        <v>25</v>
      </c>
      <c r="C34" s="25"/>
      <c r="D34" s="25"/>
      <c r="E34" s="25"/>
      <c r="F34" s="25"/>
      <c r="G34" s="25"/>
      <c r="H34" s="25"/>
      <c r="I34" s="25"/>
      <c r="J34" s="25"/>
      <c r="K34" s="25"/>
    </row>
    <row r="35" spans="2:11" ht="42.75" customHeight="1" x14ac:dyDescent="0.25"/>
    <row r="36" spans="2:11" x14ac:dyDescent="0.25">
      <c r="B36" s="1" t="s">
        <v>19</v>
      </c>
    </row>
    <row r="37" spans="2:11" x14ac:dyDescent="0.25">
      <c r="B37" s="18" t="s">
        <v>26</v>
      </c>
      <c r="C37" s="18"/>
    </row>
    <row r="38" spans="2:11" x14ac:dyDescent="0.25">
      <c r="B38" s="1" t="s">
        <v>24</v>
      </c>
    </row>
    <row r="39" spans="2:11" x14ac:dyDescent="0.25">
      <c r="B39" s="1" t="s">
        <v>22</v>
      </c>
    </row>
    <row r="40" spans="2:11" ht="21" customHeight="1" x14ac:dyDescent="0.25">
      <c r="B40" s="18" t="s">
        <v>27</v>
      </c>
      <c r="C40" s="18"/>
    </row>
  </sheetData>
  <mergeCells count="12">
    <mergeCell ref="B25:K25"/>
    <mergeCell ref="B26:K26"/>
    <mergeCell ref="B29:K29"/>
    <mergeCell ref="B34:K34"/>
    <mergeCell ref="B2:K2"/>
    <mergeCell ref="B4:B6"/>
    <mergeCell ref="C4:C6"/>
    <mergeCell ref="D4:F4"/>
    <mergeCell ref="G4:K4"/>
    <mergeCell ref="G5:I5"/>
    <mergeCell ref="J5:J6"/>
    <mergeCell ref="K5:K6"/>
  </mergeCells>
  <conditionalFormatting sqref="I21:J21">
    <cfRule type="iconSet" priority="44">
      <iconSet reverse="1">
        <cfvo type="percent" val="0"/>
        <cfvo type="num" val="20" gte="0"/>
        <cfvo type="num" val="33"/>
      </iconSet>
    </cfRule>
  </conditionalFormatting>
  <conditionalFormatting sqref="I14:J14">
    <cfRule type="iconSet" priority="21">
      <iconSet reverse="1">
        <cfvo type="percent" val="0"/>
        <cfvo type="num" val="20" gte="0"/>
        <cfvo type="num" val="33"/>
      </iconSet>
    </cfRule>
  </conditionalFormatting>
  <conditionalFormatting sqref="I15:J15">
    <cfRule type="iconSet" priority="20">
      <iconSet reverse="1">
        <cfvo type="percent" val="0"/>
        <cfvo type="num" val="20" gte="0"/>
        <cfvo type="num" val="33"/>
      </iconSet>
    </cfRule>
  </conditionalFormatting>
  <conditionalFormatting sqref="I12:J12">
    <cfRule type="iconSet" priority="19">
      <iconSet reverse="1">
        <cfvo type="percent" val="0"/>
        <cfvo type="num" val="20" gte="0"/>
        <cfvo type="num" val="33"/>
      </iconSet>
    </cfRule>
  </conditionalFormatting>
  <conditionalFormatting sqref="I13:J13">
    <cfRule type="iconSet" priority="18">
      <iconSet reverse="1">
        <cfvo type="percent" val="0"/>
        <cfvo type="num" val="20" gte="0"/>
        <cfvo type="num" val="33"/>
      </iconSet>
    </cfRule>
  </conditionalFormatting>
  <conditionalFormatting sqref="I16:J16">
    <cfRule type="iconSet" priority="17">
      <iconSet reverse="1">
        <cfvo type="percent" val="0"/>
        <cfvo type="num" val="20" gte="0"/>
        <cfvo type="num" val="33"/>
      </iconSet>
    </cfRule>
  </conditionalFormatting>
  <conditionalFormatting sqref="I9:J9">
    <cfRule type="iconSet" priority="16">
      <iconSet reverse="1">
        <cfvo type="percent" val="0"/>
        <cfvo type="num" val="20" gte="0"/>
        <cfvo type="num" val="33"/>
      </iconSet>
    </cfRule>
  </conditionalFormatting>
  <conditionalFormatting sqref="I10:J10">
    <cfRule type="iconSet" priority="15">
      <iconSet reverse="1">
        <cfvo type="percent" val="0"/>
        <cfvo type="num" val="20" gte="0"/>
        <cfvo type="num" val="33"/>
      </iconSet>
    </cfRule>
  </conditionalFormatting>
  <conditionalFormatting sqref="I7:J7">
    <cfRule type="iconSet" priority="14">
      <iconSet reverse="1">
        <cfvo type="percent" val="0"/>
        <cfvo type="num" val="20" gte="0"/>
        <cfvo type="num" val="33"/>
      </iconSet>
    </cfRule>
  </conditionalFormatting>
  <conditionalFormatting sqref="I8:J8">
    <cfRule type="iconSet" priority="13">
      <iconSet reverse="1">
        <cfvo type="percent" val="0"/>
        <cfvo type="num" val="20" gte="0"/>
        <cfvo type="num" val="33"/>
      </iconSet>
    </cfRule>
  </conditionalFormatting>
  <conditionalFormatting sqref="I11:J11">
    <cfRule type="iconSet" priority="12">
      <iconSet reverse="1">
        <cfvo type="percent" val="0"/>
        <cfvo type="num" val="20" gte="0"/>
        <cfvo type="num" val="33"/>
      </iconSet>
    </cfRule>
  </conditionalFormatting>
  <conditionalFormatting sqref="I19:J19">
    <cfRule type="iconSet" priority="6">
      <iconSet reverse="1">
        <cfvo type="percent" val="0"/>
        <cfvo type="num" val="20" gte="0"/>
        <cfvo type="num" val="33"/>
      </iconSet>
    </cfRule>
  </conditionalFormatting>
  <conditionalFormatting sqref="I20:J20">
    <cfRule type="iconSet" priority="5">
      <iconSet reverse="1">
        <cfvo type="percent" val="0"/>
        <cfvo type="num" val="20" gte="0"/>
        <cfvo type="num" val="33"/>
      </iconSet>
    </cfRule>
  </conditionalFormatting>
  <conditionalFormatting sqref="I17:J17">
    <cfRule type="iconSet" priority="4">
      <iconSet reverse="1">
        <cfvo type="percent" val="0"/>
        <cfvo type="num" val="20" gte="0"/>
        <cfvo type="num" val="33"/>
      </iconSet>
    </cfRule>
  </conditionalFormatting>
  <conditionalFormatting sqref="I18:J18">
    <cfRule type="iconSet" priority="3">
      <iconSet reverse="1">
        <cfvo type="percent" val="0"/>
        <cfvo type="num" val="20" gte="0"/>
        <cfvo type="num" val="33"/>
      </iconSet>
    </cfRule>
  </conditionalFormatting>
  <pageMargins left="0.39374999999999999" right="0.39374999999999999" top="0.78749999999999998" bottom="0.39374999999999999" header="0.511811023622047" footer="0.511811023622047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ФПС-3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ilkin mihail</dc:creator>
  <dc:description/>
  <cp:lastModifiedBy>Денис Юрьевич Филимонов</cp:lastModifiedBy>
  <cp:revision>2</cp:revision>
  <cp:lastPrinted>2026-05-15T11:18:42Z</cp:lastPrinted>
  <dcterms:created xsi:type="dcterms:W3CDTF">2014-04-04T07:20:28Z</dcterms:created>
  <dcterms:modified xsi:type="dcterms:W3CDTF">2026-06-24T14:01:39Z</dcterms:modified>
  <dc:language>ru-RU</dc:language>
</cp:coreProperties>
</file>