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3 Игрушки и аксесуары дек. (Субсидия ГКПД)\"/>
    </mc:Choice>
  </mc:AlternateContent>
  <xr:revisionPtr revIDLastSave="0" documentId="13_ncr:1_{C6CDBE79-B460-4F40-B21D-2B8DCF99FB87}"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'!$A$10:$S$35</definedName>
    <definedName name="OLE_LINK16" localSheetId="0">'Расчет цены '!#REF!</definedName>
    <definedName name="_xlnm.Print_Titles" localSheetId="0">'Расчет цены '!$8:$10</definedName>
    <definedName name="_xlnm.Print_Area" localSheetId="0">'Расчет цены '!$A$1:$N$74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0" i="3" l="1"/>
  <c r="N60" i="3" s="1"/>
  <c r="M38" i="3"/>
  <c r="L60" i="3"/>
  <c r="K60" i="3"/>
  <c r="H60" i="3"/>
  <c r="I60" i="3" s="1"/>
  <c r="J60" i="3" s="1"/>
  <c r="M59" i="3"/>
  <c r="N59" i="3" s="1"/>
  <c r="L59" i="3"/>
  <c r="K59" i="3"/>
  <c r="H59" i="3"/>
  <c r="I59" i="3" s="1"/>
  <c r="J59" i="3" s="1"/>
  <c r="M58" i="3"/>
  <c r="N58" i="3" s="1"/>
  <c r="L58" i="3"/>
  <c r="K58" i="3"/>
  <c r="H58" i="3"/>
  <c r="I58" i="3" s="1"/>
  <c r="J58" i="3" s="1"/>
  <c r="M57" i="3"/>
  <c r="N57" i="3" s="1"/>
  <c r="L57" i="3"/>
  <c r="K57" i="3"/>
  <c r="H57" i="3"/>
  <c r="I57" i="3" s="1"/>
  <c r="J57" i="3" s="1"/>
  <c r="M34" i="3"/>
  <c r="N34" i="3" s="1"/>
  <c r="L34" i="3"/>
  <c r="K34" i="3"/>
  <c r="H34" i="3"/>
  <c r="I34" i="3" s="1"/>
  <c r="J34" i="3" s="1"/>
  <c r="M33" i="3"/>
  <c r="N33" i="3" s="1"/>
  <c r="L33" i="3"/>
  <c r="K33" i="3"/>
  <c r="H33" i="3"/>
  <c r="I33" i="3" s="1"/>
  <c r="J33" i="3" s="1"/>
  <c r="M32" i="3"/>
  <c r="N32" i="3" s="1"/>
  <c r="L32" i="3"/>
  <c r="K32" i="3"/>
  <c r="H32" i="3"/>
  <c r="I32" i="3" s="1"/>
  <c r="J32" i="3" s="1"/>
  <c r="M31" i="3"/>
  <c r="N31" i="3" s="1"/>
  <c r="L31" i="3"/>
  <c r="K31" i="3"/>
  <c r="H31" i="3"/>
  <c r="I31" i="3" s="1"/>
  <c r="J31" i="3" s="1"/>
  <c r="M30" i="3"/>
  <c r="N30" i="3" s="1"/>
  <c r="L30" i="3"/>
  <c r="K30" i="3"/>
  <c r="H30" i="3"/>
  <c r="I30" i="3" s="1"/>
  <c r="J30" i="3" s="1"/>
  <c r="M29" i="3"/>
  <c r="N29" i="3" s="1"/>
  <c r="L29" i="3"/>
  <c r="K29" i="3"/>
  <c r="H29" i="3"/>
  <c r="I29" i="3" s="1"/>
  <c r="J29" i="3" s="1"/>
  <c r="M28" i="3"/>
  <c r="N28" i="3" s="1"/>
  <c r="L28" i="3"/>
  <c r="K28" i="3"/>
  <c r="H28" i="3"/>
  <c r="I28" i="3" s="1"/>
  <c r="J28" i="3" s="1"/>
  <c r="M27" i="3"/>
  <c r="N27" i="3" s="1"/>
  <c r="L27" i="3"/>
  <c r="K27" i="3"/>
  <c r="H27" i="3"/>
  <c r="I27" i="3" s="1"/>
  <c r="J27" i="3" s="1"/>
  <c r="M26" i="3"/>
  <c r="N26" i="3" s="1"/>
  <c r="L26" i="3"/>
  <c r="K26" i="3"/>
  <c r="H26" i="3"/>
  <c r="I26" i="3" s="1"/>
  <c r="J26" i="3" s="1"/>
  <c r="M25" i="3"/>
  <c r="N25" i="3" s="1"/>
  <c r="L25" i="3"/>
  <c r="K25" i="3"/>
  <c r="H25" i="3"/>
  <c r="I25" i="3" s="1"/>
  <c r="J25" i="3" s="1"/>
  <c r="M24" i="3"/>
  <c r="N24" i="3" s="1"/>
  <c r="L24" i="3"/>
  <c r="K24" i="3"/>
  <c r="H24" i="3"/>
  <c r="I24" i="3" s="1"/>
  <c r="J24" i="3" s="1"/>
  <c r="M23" i="3"/>
  <c r="N23" i="3" s="1"/>
  <c r="L23" i="3"/>
  <c r="K23" i="3"/>
  <c r="H23" i="3"/>
  <c r="I23" i="3" s="1"/>
  <c r="J23" i="3" s="1"/>
  <c r="M22" i="3"/>
  <c r="N22" i="3" s="1"/>
  <c r="L22" i="3"/>
  <c r="K22" i="3"/>
  <c r="H22" i="3"/>
  <c r="I22" i="3" s="1"/>
  <c r="J22" i="3" s="1"/>
  <c r="M21" i="3"/>
  <c r="N21" i="3" s="1"/>
  <c r="L21" i="3"/>
  <c r="K21" i="3"/>
  <c r="H21" i="3"/>
  <c r="I21" i="3" s="1"/>
  <c r="J21" i="3" s="1"/>
  <c r="M20" i="3"/>
  <c r="N20" i="3" s="1"/>
  <c r="L20" i="3"/>
  <c r="K20" i="3"/>
  <c r="H20" i="3"/>
  <c r="I20" i="3" s="1"/>
  <c r="J20" i="3" s="1"/>
  <c r="M19" i="3"/>
  <c r="N19" i="3" s="1"/>
  <c r="L19" i="3"/>
  <c r="K19" i="3"/>
  <c r="H19" i="3"/>
  <c r="I19" i="3" s="1"/>
  <c r="J19" i="3" s="1"/>
  <c r="M18" i="3"/>
  <c r="N18" i="3" s="1"/>
  <c r="L18" i="3"/>
  <c r="K18" i="3"/>
  <c r="H18" i="3"/>
  <c r="I18" i="3" s="1"/>
  <c r="J18" i="3" s="1"/>
  <c r="M17" i="3"/>
  <c r="N17" i="3" s="1"/>
  <c r="L17" i="3"/>
  <c r="K17" i="3"/>
  <c r="H17" i="3"/>
  <c r="I17" i="3" s="1"/>
  <c r="J17" i="3" s="1"/>
  <c r="M16" i="3"/>
  <c r="N16" i="3" s="1"/>
  <c r="L16" i="3"/>
  <c r="K16" i="3"/>
  <c r="H16" i="3"/>
  <c r="I16" i="3" s="1"/>
  <c r="J16" i="3" s="1"/>
  <c r="M15" i="3"/>
  <c r="N15" i="3" s="1"/>
  <c r="L15" i="3"/>
  <c r="K15" i="3"/>
  <c r="H15" i="3"/>
  <c r="I15" i="3" s="1"/>
  <c r="J15" i="3" s="1"/>
  <c r="M14" i="3"/>
  <c r="N14" i="3" s="1"/>
  <c r="L14" i="3"/>
  <c r="K14" i="3"/>
  <c r="H14" i="3"/>
  <c r="I14" i="3" s="1"/>
  <c r="J14" i="3" s="1"/>
  <c r="M13" i="3"/>
  <c r="N13" i="3" s="1"/>
  <c r="L13" i="3"/>
  <c r="K13" i="3"/>
  <c r="H13" i="3"/>
  <c r="I13" i="3" s="1"/>
  <c r="J13" i="3" s="1"/>
  <c r="M12" i="3"/>
  <c r="N12" i="3" s="1"/>
  <c r="L12" i="3"/>
  <c r="K12" i="3"/>
  <c r="H12" i="3"/>
  <c r="I12" i="3" s="1"/>
  <c r="J12" i="3" s="1"/>
  <c r="M11" i="3"/>
  <c r="N11" i="3" s="1"/>
  <c r="L11" i="3"/>
  <c r="K11" i="3"/>
  <c r="H11" i="3"/>
  <c r="I11" i="3" s="1"/>
  <c r="J11" i="3" s="1"/>
  <c r="M46" i="3"/>
  <c r="N46" i="3" s="1"/>
  <c r="L46" i="3"/>
  <c r="K46" i="3"/>
  <c r="H46" i="3"/>
  <c r="I46" i="3" s="1"/>
  <c r="J46" i="3" s="1"/>
  <c r="M45" i="3"/>
  <c r="N45" i="3" s="1"/>
  <c r="L45" i="3"/>
  <c r="K45" i="3"/>
  <c r="H45" i="3"/>
  <c r="I45" i="3" s="1"/>
  <c r="J45" i="3" s="1"/>
  <c r="M44" i="3"/>
  <c r="N44" i="3" s="1"/>
  <c r="L44" i="3"/>
  <c r="K44" i="3"/>
  <c r="H44" i="3"/>
  <c r="I44" i="3" s="1"/>
  <c r="J44" i="3" s="1"/>
  <c r="M43" i="3"/>
  <c r="N43" i="3" s="1"/>
  <c r="L43" i="3"/>
  <c r="K43" i="3"/>
  <c r="H43" i="3"/>
  <c r="I43" i="3" s="1"/>
  <c r="J43" i="3" s="1"/>
  <c r="M42" i="3"/>
  <c r="N42" i="3" s="1"/>
  <c r="L42" i="3"/>
  <c r="K42" i="3"/>
  <c r="H42" i="3"/>
  <c r="I42" i="3" s="1"/>
  <c r="J42" i="3" s="1"/>
  <c r="M41" i="3"/>
  <c r="N41" i="3" s="1"/>
  <c r="L41" i="3"/>
  <c r="K41" i="3"/>
  <c r="H41" i="3"/>
  <c r="I41" i="3" s="1"/>
  <c r="J41" i="3" s="1"/>
  <c r="M40" i="3"/>
  <c r="N40" i="3" s="1"/>
  <c r="L40" i="3"/>
  <c r="K40" i="3"/>
  <c r="H40" i="3"/>
  <c r="I40" i="3" s="1"/>
  <c r="J40" i="3" s="1"/>
  <c r="M39" i="3"/>
  <c r="N39" i="3" s="1"/>
  <c r="L39" i="3"/>
  <c r="K39" i="3"/>
  <c r="H39" i="3"/>
  <c r="I39" i="3" s="1"/>
  <c r="J39" i="3" s="1"/>
  <c r="N38" i="3"/>
  <c r="L38" i="3"/>
  <c r="K38" i="3"/>
  <c r="H38" i="3"/>
  <c r="I38" i="3" s="1"/>
  <c r="J38" i="3" s="1"/>
  <c r="M37" i="3"/>
  <c r="N37" i="3" s="1"/>
  <c r="L37" i="3"/>
  <c r="K37" i="3"/>
  <c r="H37" i="3"/>
  <c r="I37" i="3" s="1"/>
  <c r="J37" i="3" s="1"/>
  <c r="M36" i="3"/>
  <c r="N36" i="3" s="1"/>
  <c r="L36" i="3"/>
  <c r="K36" i="3"/>
  <c r="H36" i="3"/>
  <c r="I36" i="3" s="1"/>
  <c r="J36" i="3" s="1"/>
  <c r="M56" i="3"/>
  <c r="N56" i="3" s="1"/>
  <c r="L56" i="3"/>
  <c r="K56" i="3"/>
  <c r="H56" i="3"/>
  <c r="I56" i="3" s="1"/>
  <c r="J56" i="3" s="1"/>
  <c r="M55" i="3"/>
  <c r="N55" i="3" s="1"/>
  <c r="L55" i="3"/>
  <c r="K55" i="3"/>
  <c r="H55" i="3"/>
  <c r="I55" i="3" s="1"/>
  <c r="J55" i="3" s="1"/>
  <c r="M54" i="3"/>
  <c r="N54" i="3" s="1"/>
  <c r="L54" i="3"/>
  <c r="K54" i="3"/>
  <c r="H54" i="3"/>
  <c r="I54" i="3" s="1"/>
  <c r="J54" i="3" s="1"/>
  <c r="M53" i="3"/>
  <c r="N53" i="3" s="1"/>
  <c r="L53" i="3"/>
  <c r="K53" i="3"/>
  <c r="H53" i="3"/>
  <c r="I53" i="3" s="1"/>
  <c r="J53" i="3" s="1"/>
  <c r="M52" i="3"/>
  <c r="N52" i="3" s="1"/>
  <c r="L52" i="3"/>
  <c r="K52" i="3"/>
  <c r="H52" i="3"/>
  <c r="I52" i="3" s="1"/>
  <c r="J52" i="3" s="1"/>
  <c r="M51" i="3"/>
  <c r="N51" i="3" s="1"/>
  <c r="L51" i="3"/>
  <c r="K51" i="3"/>
  <c r="H51" i="3"/>
  <c r="I51" i="3" s="1"/>
  <c r="J51" i="3" s="1"/>
  <c r="M50" i="3"/>
  <c r="N50" i="3" s="1"/>
  <c r="L50" i="3"/>
  <c r="K50" i="3"/>
  <c r="H50" i="3"/>
  <c r="I50" i="3" s="1"/>
  <c r="J50" i="3" s="1"/>
  <c r="M49" i="3"/>
  <c r="N49" i="3" s="1"/>
  <c r="L49" i="3"/>
  <c r="K49" i="3"/>
  <c r="H49" i="3"/>
  <c r="I49" i="3" s="1"/>
  <c r="J49" i="3" s="1"/>
  <c r="M48" i="3"/>
  <c r="N48" i="3" s="1"/>
  <c r="L48" i="3"/>
  <c r="K48" i="3"/>
  <c r="H48" i="3"/>
  <c r="I48" i="3" s="1"/>
  <c r="J48" i="3" s="1"/>
  <c r="M47" i="3"/>
  <c r="N47" i="3" s="1"/>
  <c r="L47" i="3"/>
  <c r="K47" i="3"/>
  <c r="H47" i="3"/>
  <c r="I47" i="3" s="1"/>
  <c r="J47" i="3" s="1"/>
  <c r="M35" i="3"/>
  <c r="N35" i="3" s="1"/>
  <c r="L35" i="3"/>
  <c r="K35" i="3"/>
  <c r="H35" i="3"/>
  <c r="I35" i="3" s="1"/>
  <c r="J35" i="3" s="1"/>
  <c r="N61" i="3" l="1"/>
  <c r="E63" i="3" s="1"/>
</calcChain>
</file>

<file path=xl/sharedStrings.xml><?xml version="1.0" encoding="utf-8"?>
<sst xmlns="http://schemas.openxmlformats.org/spreadsheetml/2006/main" count="129" uniqueCount="80">
  <si>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</si>
  <si>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</si>
  <si>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</si>
  <si>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</si>
  <si>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</si>
  <si>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</si>
  <si>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</si>
  <si>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</si>
  <si>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</si>
  <si>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</si>
  <si>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</si>
  <si>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</si>
  <si>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</si>
  <si>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</si>
  <si>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</si>
  <si>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</si>
  <si>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</si>
  <si>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</si>
  <si>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</si>
  <si>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</si>
  <si>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</si>
  <si>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</si>
  <si>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</si>
  <si>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</si>
  <si>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</si>
  <si>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</si>
  <si>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</si>
  <si>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Детское баскетбольное кольцо</t>
  </si>
  <si>
    <t>Детские футбольные ворота</t>
  </si>
  <si>
    <t>Наклейки на стену для декора интерьерные детские</t>
  </si>
  <si>
    <t>Наклейки на стену для детей интерьерные детские</t>
  </si>
  <si>
    <t>Ростомер детский наклейка интерьерная на стену</t>
  </si>
  <si>
    <t>Наклейки детские на стену интерьерные декор для дома</t>
  </si>
  <si>
    <t>Наклейки, детские на стену Счастливое детство</t>
  </si>
  <si>
    <t>Интерьерные наклейки-конструктор на стену в детскую</t>
  </si>
  <si>
    <t>Конструктор блочный крупный для детей 80 деталей (пластик)</t>
  </si>
  <si>
    <t>Кубики для малышей «Теремок» 23 детали, (строительный набор)</t>
  </si>
  <si>
    <t>Кубики для малышей Цветные 30 шт. деревянные</t>
  </si>
  <si>
    <t>Кольцеброс</t>
  </si>
  <si>
    <t>Развивающий сортер «Домик»</t>
  </si>
  <si>
    <t xml:space="preserve">Развивающий сортер геометрический, деревянный </t>
  </si>
  <si>
    <t>Деревянные игрушка-сортер «Часы»</t>
  </si>
  <si>
    <t>Мозаика шестигранная крупная 150деталей, d 40 мм</t>
  </si>
  <si>
    <t xml:space="preserve">Сортер «ёжик» </t>
  </si>
  <si>
    <t>Игровой набор «Доктор»</t>
  </si>
  <si>
    <t>Игровой набор мебели «Кухня»</t>
  </si>
  <si>
    <t>Домино детское "Животные" 28 дет.</t>
  </si>
  <si>
    <t>Деревянные игрушки Мемо «Морские обитатели»</t>
  </si>
  <si>
    <t xml:space="preserve">Лото детское «Животные» деревянное </t>
  </si>
  <si>
    <t>Макси пазлы для малышей «Чебурашка»</t>
  </si>
  <si>
    <t>Деревянный пазл «Простоквашино» 31 деталь</t>
  </si>
  <si>
    <t>Магнитные пазлы «На ферме» в коробке</t>
  </si>
  <si>
    <t>Пазлы для детей большие магнитные «На ферме»</t>
  </si>
  <si>
    <t>Магнитный куб-пазл «Мой Мир»</t>
  </si>
  <si>
    <t>Магнитные пазлы "В лесу" для детей</t>
  </si>
  <si>
    <t>Набор из 3 видов пазлов с деревянными фигурками (машинки и животные)</t>
  </si>
  <si>
    <t>Пазлы для малышей "Кто что ест" деревянные крупные</t>
  </si>
  <si>
    <t>Фигурки диких животных набор «Сафари зоопарк»</t>
  </si>
  <si>
    <t xml:space="preserve">Машина Пожарная </t>
  </si>
  <si>
    <t>Машинка металлическая игрушка детская BMW MINI Cooper</t>
  </si>
  <si>
    <t>Машинка - Робот трансформер</t>
  </si>
  <si>
    <t>Набор мебели для кукольного домика</t>
  </si>
  <si>
    <t>Кроватка для кукол</t>
  </si>
  <si>
    <t>Кукла пупс с аксессуарами 20 см</t>
  </si>
  <si>
    <t>Детский набор игрушечной посуды</t>
  </si>
  <si>
    <t>Говорящая кукла для девочки «Герда»</t>
  </si>
  <si>
    <t>Игрушечная еда фрукты овощи на липучках</t>
  </si>
  <si>
    <t>Балансборд с валиком для взрослых и детей</t>
  </si>
  <si>
    <t>Дартс с липучками</t>
  </si>
  <si>
    <t xml:space="preserve">Подушка балансировочная и полусферы массажные </t>
  </si>
  <si>
    <t>Ортопедический массажный коврик для детей 12 пазлов</t>
  </si>
  <si>
    <t>Мячик резиновый надувной детский «Три кота»</t>
  </si>
  <si>
    <t>Баскетбольный мяч № 3</t>
  </si>
  <si>
    <t>Сенсорная нейродоска для детей (большой набор)</t>
  </si>
  <si>
    <t>Тактильное сенсорное лото 10 фишек</t>
  </si>
  <si>
    <t>Тактильные массажные мячики</t>
  </si>
  <si>
    <t>Детский набор боулинга</t>
  </si>
  <si>
    <t>(Сто пятьдесят тысяч семьсот пятьдесят три) рубля 09 копеек</t>
  </si>
  <si>
    <t>Начальная (максимальная) цена договора на поставку игрушек и аксессуаров декоративных для помещения "группа кратковременного пребывания детей" РГУ имени С.А. Есенина, расположенного по адресу: г.Рязань, ул. Свободы, д.46  определена на основе минимальной цены 3-х коммерческих предложений методом анализа рынка (всего запрошено 3 коммерческих предложений)</t>
  </si>
  <si>
    <t xml:space="preserve"> Поставка игрушек и аксессуаров декоративных для помещения "группа кратковременного пребывания детей" РГУ имени С.А. Есенина, расположенного по адресу: г.Рязань, ул. Свободы, д.46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</si>
</sst>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
      <sz val="12"/>
      <color theme="1"/>
      <name val="Times New Roman"/>
      <family val="1"/>
      <charset val="204"/>
    </font>
    <font>
      <sz val="14"/>
      <color theme="1"/>
      <name val="Times New Roman"/>
      <family val="1"/>
      <charset val="204"/>
    </font>
    <font>
      <b/>
      <sz val="11"/>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49" fontId="8" fillId="0" borderId="2">
      <alignment vertical="top" wrapText="1"/>
    </xf>
  </cellStyleXfs>
  <cellXfs count="45">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4" fillId="0" borderId="6" xfId="0" applyFont="1" applyBorder="1" applyAlignment="1">
      <alignment vertical="center"/>
    </xf>
    <xf numFmtId="4" fontId="3"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5" fillId="0" borderId="2" xfId="0" applyFont="1" applyBorder="1" applyAlignment="1">
      <alignment horizontal="center" vertical="center" wrapText="1"/>
    </xf>
    <xf numFmtId="1" fontId="17"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7"/>
  <sheetViews>
    <sheetView tabSelected="1" view="pageBreakPreview" topLeftCell="A49" zoomScale="85" zoomScaleNormal="85" zoomScaleSheetLayoutView="85" workbookViewId="0">
      <selection activeCell="A6" sqref="A6:N6"/>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6" t="s">
        <v>16</v>
      </c>
      <c r="B2" s="36"/>
      <c r="C2" s="36"/>
      <c r="D2" s="36"/>
      <c r="E2" s="36"/>
      <c r="F2" s="36"/>
      <c r="G2" s="36"/>
      <c r="H2" s="36"/>
      <c r="I2" s="36"/>
      <c r="J2" s="36"/>
      <c r="K2" s="36"/>
      <c r="L2" s="36"/>
      <c r="M2" s="36"/>
      <c r="N2" s="36"/>
    </row>
    <row r="3" spans="1:19" ht="27.75" customHeight="1" x14ac:dyDescent="0.2">
      <c r="A3" s="40" t="s">
        <v>13</v>
      </c>
      <c r="B3" s="40"/>
      <c r="C3" s="40"/>
      <c r="D3" s="40"/>
      <c r="E3" s="40"/>
      <c r="F3" s="40"/>
      <c r="G3" s="40"/>
      <c r="H3" s="40"/>
      <c r="I3" s="40"/>
      <c r="J3" s="40"/>
      <c r="K3" s="40"/>
      <c r="L3" s="40"/>
      <c r="M3" s="40"/>
      <c r="N3" s="40"/>
    </row>
    <row r="4" spans="1:19" s="2" customFormat="1" ht="12.75" customHeight="1" x14ac:dyDescent="0.3">
      <c r="A4" s="25" t="s">
        <v>20</v>
      </c>
      <c r="B4" s="25"/>
      <c r="C4" s="25"/>
      <c r="D4" s="25"/>
      <c r="E4" s="25"/>
      <c r="F4" s="25"/>
      <c r="G4" s="25"/>
      <c r="H4" s="25"/>
      <c r="I4" s="25"/>
      <c r="J4" s="25"/>
      <c r="K4" s="25"/>
      <c r="L4" s="25"/>
      <c r="M4" s="25"/>
      <c r="N4" s="25"/>
      <c r="O4" s="6"/>
      <c r="P4" s="6"/>
      <c r="Q4" s="6"/>
      <c r="R4" s="7"/>
      <c r="S4" s="7"/>
    </row>
    <row r="5" spans="1:19" ht="27.75" customHeight="1" x14ac:dyDescent="0.2">
      <c r="A5" s="40" t="s">
        <v>78</v>
      </c>
      <c r="B5" s="40"/>
      <c r="C5" s="40"/>
      <c r="D5" s="40"/>
      <c r="E5" s="40"/>
      <c r="F5" s="40"/>
      <c r="G5" s="40"/>
      <c r="H5" s="40"/>
      <c r="I5" s="40"/>
      <c r="J5" s="40"/>
      <c r="K5" s="40"/>
      <c r="L5" s="40"/>
      <c r="M5" s="40"/>
      <c r="N5" s="40"/>
    </row>
    <row r="6" spans="1:19" ht="61.15" customHeight="1" x14ac:dyDescent="0.25">
      <c r="A6" s="37" t="s">
        <v>21</v>
      </c>
      <c r="B6" s="37"/>
      <c r="C6" s="37"/>
      <c r="D6" s="37"/>
      <c r="E6" s="37"/>
      <c r="F6" s="37"/>
      <c r="G6" s="37"/>
      <c r="H6" s="37"/>
      <c r="I6" s="37"/>
      <c r="J6" s="37"/>
      <c r="K6" s="37"/>
      <c r="L6" s="37"/>
      <c r="M6" s="37"/>
      <c r="N6" s="37"/>
    </row>
    <row r="7" spans="1:19" ht="22.5" customHeight="1" x14ac:dyDescent="0.2">
      <c r="A7" s="38" t="s">
        <v>79</v>
      </c>
      <c r="B7" s="38"/>
      <c r="C7" s="38"/>
      <c r="D7" s="38"/>
      <c r="E7" s="38"/>
      <c r="F7" s="38"/>
      <c r="G7" s="38"/>
      <c r="H7" s="38"/>
      <c r="I7" s="38"/>
      <c r="J7" s="38"/>
      <c r="K7" s="38"/>
      <c r="L7" s="38"/>
      <c r="M7" s="38"/>
      <c r="N7" s="38"/>
    </row>
    <row r="8" spans="1:19" ht="28.5" customHeight="1" x14ac:dyDescent="0.2">
      <c r="A8" s="27"/>
      <c r="B8" s="27" t="s">
        <v>12</v>
      </c>
      <c r="C8" s="27" t="s">
        <v>0</v>
      </c>
      <c r="D8" s="27" t="s">
        <v>1</v>
      </c>
      <c r="E8" s="27" t="s">
        <v>2</v>
      </c>
      <c r="F8" s="27"/>
      <c r="G8" s="27"/>
      <c r="H8" s="39" t="s">
        <v>18</v>
      </c>
      <c r="I8" s="39"/>
      <c r="J8" s="39"/>
      <c r="K8" s="26" t="s">
        <v>5</v>
      </c>
      <c r="L8" s="26"/>
      <c r="M8" s="26"/>
      <c r="N8" s="26"/>
    </row>
    <row r="9" spans="1:19" ht="72" customHeight="1" x14ac:dyDescent="0.2">
      <c r="A9" s="27"/>
      <c r="B9" s="27"/>
      <c r="C9" s="27"/>
      <c r="D9" s="27"/>
      <c r="E9" s="27" t="s">
        <v>6</v>
      </c>
      <c r="F9" s="27" t="s">
        <v>7</v>
      </c>
      <c r="G9" s="27" t="s">
        <v>8</v>
      </c>
      <c r="H9" s="26" t="s">
        <v>3</v>
      </c>
      <c r="I9" s="5" t="s">
        <v>9</v>
      </c>
      <c r="J9" s="5" t="s">
        <v>10</v>
      </c>
      <c r="K9" s="30" t="s">
        <v>17</v>
      </c>
      <c r="L9" s="32" t="s">
        <v>4</v>
      </c>
      <c r="M9" s="26" t="s">
        <v>26</v>
      </c>
      <c r="N9" s="26" t="s">
        <v>19</v>
      </c>
    </row>
    <row r="10" spans="1:19" ht="39" customHeight="1" x14ac:dyDescent="0.2">
      <c r="A10" s="28"/>
      <c r="B10" s="28"/>
      <c r="C10" s="28"/>
      <c r="D10" s="28"/>
      <c r="E10" s="28"/>
      <c r="F10" s="28"/>
      <c r="G10" s="28"/>
      <c r="H10" s="29"/>
      <c r="I10" s="8"/>
      <c r="J10" s="8"/>
      <c r="K10" s="31"/>
      <c r="L10" s="33"/>
      <c r="M10" s="29"/>
      <c r="N10" s="29"/>
    </row>
    <row r="11" spans="1:19" ht="39" customHeight="1" x14ac:dyDescent="0.2">
      <c r="A11" s="16">
        <v>1</v>
      </c>
      <c r="B11" s="19" t="s">
        <v>27</v>
      </c>
      <c r="C11" s="13" t="s">
        <v>22</v>
      </c>
      <c r="D11" s="20">
        <v>1</v>
      </c>
      <c r="E11" s="21">
        <v>1924</v>
      </c>
      <c r="F11" s="44">
        <v>2074</v>
      </c>
      <c r="G11" s="44">
        <v>1960</v>
      </c>
      <c r="H11" s="12">
        <f t="shared" ref="H11" si="0">AVERAGE(E11:G11)</f>
        <v>1986</v>
      </c>
      <c r="I11" s="12">
        <f t="shared" ref="I11" si="1">SQRT(((SUM((POWER(E11-H11,2)),(POWER(F11-H11,2)),(POWER(G11-H11,2)))/(COLUMNS(E11:G11)-1))))</f>
        <v>78.307087801807569</v>
      </c>
      <c r="J11" s="12">
        <f t="shared" ref="J11" si="2">I11/H11*100</f>
        <v>3.9429550756197163</v>
      </c>
      <c r="K11" s="10">
        <f t="shared" ref="K11" si="3">((D11/3)*(SUM(E11:G11)))</f>
        <v>1986</v>
      </c>
      <c r="L11" s="9">
        <f t="shared" ref="L11" si="4">AVERAGE(E11:G11)</f>
        <v>1986</v>
      </c>
      <c r="M11" s="11">
        <f t="shared" ref="M11" si="5">MIN(E11:G11)</f>
        <v>1924</v>
      </c>
      <c r="N11" s="3">
        <f t="shared" ref="N11" si="6">M11*D11</f>
        <v>1924</v>
      </c>
    </row>
    <row r="12" spans="1:19" ht="39" customHeight="1" thickBot="1" x14ac:dyDescent="0.25">
      <c r="A12" s="16">
        <v>2</v>
      </c>
      <c r="B12" s="19" t="s">
        <v>28</v>
      </c>
      <c r="C12" s="13" t="s">
        <v>22</v>
      </c>
      <c r="D12" s="20">
        <v>2</v>
      </c>
      <c r="E12" s="21">
        <v>2664</v>
      </c>
      <c r="F12" s="44">
        <v>2764</v>
      </c>
      <c r="G12" s="44">
        <v>2668</v>
      </c>
      <c r="H12" s="12">
        <f t="shared" ref="H12:H34" si="7">AVERAGE(E12:G12)</f>
        <v>2698.6666666666665</v>
      </c>
      <c r="I12" s="12">
        <f t="shared" ref="I12:I34" si="8">SQRT(((SUM((POWER(E12-H12,2)),(POWER(F12-H12,2)),(POWER(G12-H12,2)))/(COLUMNS(E12:G12)-1))))</f>
        <v>56.615663321499056</v>
      </c>
      <c r="J12" s="12">
        <f t="shared" ref="J12:J34" si="9">I12/H12*100</f>
        <v>2.0979124254508053</v>
      </c>
      <c r="K12" s="10">
        <f t="shared" ref="K12:K34" si="10">((D12/3)*(SUM(E12:G12)))</f>
        <v>5397.333333333333</v>
      </c>
      <c r="L12" s="9">
        <f t="shared" ref="L12:L34" si="11">AVERAGE(E12:G12)</f>
        <v>2698.6666666666665</v>
      </c>
      <c r="M12" s="11">
        <f t="shared" ref="M12:M34" si="12">MIN(E12:G12)</f>
        <v>2664</v>
      </c>
      <c r="N12" s="3">
        <f t="shared" ref="N12:N34" si="13">M12*D12</f>
        <v>5328</v>
      </c>
    </row>
    <row r="13" spans="1:19" ht="39" customHeight="1" thickBot="1" x14ac:dyDescent="0.25">
      <c r="A13" s="16">
        <v>3</v>
      </c>
      <c r="B13" s="17" t="s">
        <v>31</v>
      </c>
      <c r="C13" s="13" t="s">
        <v>22</v>
      </c>
      <c r="D13" s="20">
        <v>4</v>
      </c>
      <c r="E13" s="21">
        <v>484</v>
      </c>
      <c r="F13" s="44">
        <v>484</v>
      </c>
      <c r="G13" s="44">
        <v>490</v>
      </c>
      <c r="H13" s="12">
        <f t="shared" si="7"/>
        <v>486</v>
      </c>
      <c r="I13" s="12">
        <f t="shared" si="8"/>
        <v>3.4641016151377544</v>
      </c>
      <c r="J13" s="12">
        <f t="shared" si="9"/>
        <v>0.71277811011064907</v>
      </c>
      <c r="K13" s="10">
        <f t="shared" si="10"/>
        <v>1944</v>
      </c>
      <c r="L13" s="9">
        <f t="shared" si="11"/>
        <v>486</v>
      </c>
      <c r="M13" s="11">
        <f t="shared" si="12"/>
        <v>484</v>
      </c>
      <c r="N13" s="3">
        <f t="shared" si="13"/>
        <v>1936</v>
      </c>
    </row>
    <row r="14" spans="1:19" ht="39" customHeight="1" thickBot="1" x14ac:dyDescent="0.25">
      <c r="A14" s="16">
        <v>4</v>
      </c>
      <c r="B14" s="18" t="s">
        <v>29</v>
      </c>
      <c r="C14" s="13" t="s">
        <v>22</v>
      </c>
      <c r="D14" s="20">
        <v>4</v>
      </c>
      <c r="E14" s="21">
        <v>277</v>
      </c>
      <c r="F14" s="44">
        <v>277</v>
      </c>
      <c r="G14" s="44">
        <v>283</v>
      </c>
      <c r="H14" s="12">
        <f t="shared" si="7"/>
        <v>279</v>
      </c>
      <c r="I14" s="12">
        <f t="shared" si="8"/>
        <v>3.4641016151377544</v>
      </c>
      <c r="J14" s="12">
        <f t="shared" si="9"/>
        <v>1.2416134821282274</v>
      </c>
      <c r="K14" s="10">
        <f t="shared" si="10"/>
        <v>1116</v>
      </c>
      <c r="L14" s="9">
        <f t="shared" si="11"/>
        <v>279</v>
      </c>
      <c r="M14" s="11">
        <f t="shared" si="12"/>
        <v>277</v>
      </c>
      <c r="N14" s="3">
        <f t="shared" si="13"/>
        <v>1108</v>
      </c>
    </row>
    <row r="15" spans="1:19" ht="39" customHeight="1" thickBot="1" x14ac:dyDescent="0.25">
      <c r="A15" s="16">
        <v>5</v>
      </c>
      <c r="B15" s="18" t="s">
        <v>30</v>
      </c>
      <c r="C15" s="13" t="s">
        <v>22</v>
      </c>
      <c r="D15" s="20">
        <v>3</v>
      </c>
      <c r="E15" s="21">
        <v>321.11</v>
      </c>
      <c r="F15" s="44">
        <v>321.11</v>
      </c>
      <c r="G15" s="44">
        <v>324</v>
      </c>
      <c r="H15" s="12">
        <f t="shared" si="7"/>
        <v>322.07333333333332</v>
      </c>
      <c r="I15" s="12">
        <f t="shared" si="8"/>
        <v>1.6685422779580106</v>
      </c>
      <c r="J15" s="12">
        <f t="shared" si="9"/>
        <v>0.51806284633665545</v>
      </c>
      <c r="K15" s="10">
        <f t="shared" si="10"/>
        <v>966.22</v>
      </c>
      <c r="L15" s="9">
        <f t="shared" si="11"/>
        <v>322.07333333333332</v>
      </c>
      <c r="M15" s="11">
        <f t="shared" si="12"/>
        <v>321.11</v>
      </c>
      <c r="N15" s="3">
        <f t="shared" si="13"/>
        <v>963.33</v>
      </c>
    </row>
    <row r="16" spans="1:19" ht="39" customHeight="1" thickBot="1" x14ac:dyDescent="0.25">
      <c r="A16" s="16">
        <v>6</v>
      </c>
      <c r="B16" s="17" t="s">
        <v>32</v>
      </c>
      <c r="C16" s="13" t="s">
        <v>22</v>
      </c>
      <c r="D16" s="20">
        <v>4</v>
      </c>
      <c r="E16" s="21">
        <v>440</v>
      </c>
      <c r="F16" s="44">
        <v>440</v>
      </c>
      <c r="G16" s="44">
        <v>448</v>
      </c>
      <c r="H16" s="12">
        <f t="shared" si="7"/>
        <v>442.66666666666669</v>
      </c>
      <c r="I16" s="12">
        <f t="shared" si="8"/>
        <v>4.6188021535170067</v>
      </c>
      <c r="J16" s="12">
        <f t="shared" si="9"/>
        <v>1.0434041009451067</v>
      </c>
      <c r="K16" s="10">
        <f t="shared" si="10"/>
        <v>1770.6666666666665</v>
      </c>
      <c r="L16" s="9">
        <f t="shared" si="11"/>
        <v>442.66666666666669</v>
      </c>
      <c r="M16" s="11">
        <f t="shared" si="12"/>
        <v>440</v>
      </c>
      <c r="N16" s="3">
        <f t="shared" si="13"/>
        <v>1760</v>
      </c>
    </row>
    <row r="17" spans="1:14" ht="39" customHeight="1" thickBot="1" x14ac:dyDescent="0.25">
      <c r="A17" s="16">
        <v>7</v>
      </c>
      <c r="B17" s="18" t="s">
        <v>33</v>
      </c>
      <c r="C17" s="13" t="s">
        <v>22</v>
      </c>
      <c r="D17" s="20">
        <v>5</v>
      </c>
      <c r="E17" s="21">
        <v>397</v>
      </c>
      <c r="F17" s="44">
        <v>397</v>
      </c>
      <c r="G17" s="44">
        <v>397</v>
      </c>
      <c r="H17" s="12">
        <f t="shared" si="7"/>
        <v>397</v>
      </c>
      <c r="I17" s="12">
        <f t="shared" si="8"/>
        <v>0</v>
      </c>
      <c r="J17" s="12">
        <f t="shared" si="9"/>
        <v>0</v>
      </c>
      <c r="K17" s="10">
        <f t="shared" si="10"/>
        <v>1985</v>
      </c>
      <c r="L17" s="9">
        <f t="shared" si="11"/>
        <v>397</v>
      </c>
      <c r="M17" s="11">
        <f t="shared" si="12"/>
        <v>397</v>
      </c>
      <c r="N17" s="3">
        <f t="shared" si="13"/>
        <v>1985</v>
      </c>
    </row>
    <row r="18" spans="1:14" ht="39" customHeight="1" thickBot="1" x14ac:dyDescent="0.25">
      <c r="A18" s="16">
        <v>8</v>
      </c>
      <c r="B18" s="18" t="s">
        <v>34</v>
      </c>
      <c r="C18" s="13" t="s">
        <v>22</v>
      </c>
      <c r="D18" s="20">
        <v>4</v>
      </c>
      <c r="E18" s="21">
        <v>423</v>
      </c>
      <c r="F18" s="44">
        <v>423</v>
      </c>
      <c r="G18" s="44">
        <v>423</v>
      </c>
      <c r="H18" s="12">
        <f t="shared" si="7"/>
        <v>423</v>
      </c>
      <c r="I18" s="12">
        <f t="shared" si="8"/>
        <v>0</v>
      </c>
      <c r="J18" s="12">
        <f t="shared" si="9"/>
        <v>0</v>
      </c>
      <c r="K18" s="10">
        <f t="shared" si="10"/>
        <v>1692</v>
      </c>
      <c r="L18" s="9">
        <f t="shared" si="11"/>
        <v>423</v>
      </c>
      <c r="M18" s="11">
        <f t="shared" si="12"/>
        <v>423</v>
      </c>
      <c r="N18" s="3">
        <f t="shared" si="13"/>
        <v>1692</v>
      </c>
    </row>
    <row r="19" spans="1:14" ht="39" customHeight="1" thickBot="1" x14ac:dyDescent="0.25">
      <c r="A19" s="16">
        <v>9</v>
      </c>
      <c r="B19" s="18" t="s">
        <v>35</v>
      </c>
      <c r="C19" s="13" t="s">
        <v>22</v>
      </c>
      <c r="D19" s="20">
        <v>4</v>
      </c>
      <c r="E19" s="21">
        <v>1340.66</v>
      </c>
      <c r="F19" s="44">
        <v>1340.67</v>
      </c>
      <c r="G19" s="44">
        <v>1392</v>
      </c>
      <c r="H19" s="12">
        <f t="shared" si="7"/>
        <v>1357.7766666666666</v>
      </c>
      <c r="I19" s="12">
        <f t="shared" si="8"/>
        <v>29.638276490601317</v>
      </c>
      <c r="J19" s="12">
        <f t="shared" si="9"/>
        <v>2.1828535736560495</v>
      </c>
      <c r="K19" s="10">
        <f t="shared" si="10"/>
        <v>5431.1066666666666</v>
      </c>
      <c r="L19" s="9">
        <f t="shared" si="11"/>
        <v>1357.7766666666666</v>
      </c>
      <c r="M19" s="11">
        <f t="shared" si="12"/>
        <v>1340.66</v>
      </c>
      <c r="N19" s="3">
        <f t="shared" si="13"/>
        <v>5362.64</v>
      </c>
    </row>
    <row r="20" spans="1:14" ht="39" customHeight="1" thickBot="1" x14ac:dyDescent="0.25">
      <c r="A20" s="16">
        <v>10</v>
      </c>
      <c r="B20" s="18" t="s">
        <v>36</v>
      </c>
      <c r="C20" s="13" t="s">
        <v>22</v>
      </c>
      <c r="D20" s="20">
        <v>2</v>
      </c>
      <c r="E20" s="21">
        <v>1314</v>
      </c>
      <c r="F20" s="44">
        <v>1414</v>
      </c>
      <c r="G20" s="44">
        <v>1356</v>
      </c>
      <c r="H20" s="12">
        <f t="shared" si="7"/>
        <v>1361.3333333333333</v>
      </c>
      <c r="I20" s="12">
        <f t="shared" si="8"/>
        <v>50.212880153734787</v>
      </c>
      <c r="J20" s="12">
        <f t="shared" si="9"/>
        <v>3.6885073570324285</v>
      </c>
      <c r="K20" s="10">
        <f t="shared" si="10"/>
        <v>2722.6666666666665</v>
      </c>
      <c r="L20" s="9">
        <f t="shared" si="11"/>
        <v>1361.3333333333333</v>
      </c>
      <c r="M20" s="11">
        <f t="shared" si="12"/>
        <v>1314</v>
      </c>
      <c r="N20" s="3">
        <f t="shared" si="13"/>
        <v>2628</v>
      </c>
    </row>
    <row r="21" spans="1:14" ht="39" customHeight="1" thickBot="1" x14ac:dyDescent="0.25">
      <c r="A21" s="16">
        <v>11</v>
      </c>
      <c r="B21" s="18" t="s">
        <v>37</v>
      </c>
      <c r="C21" s="13" t="s">
        <v>22</v>
      </c>
      <c r="D21" s="20">
        <v>2</v>
      </c>
      <c r="E21" s="21">
        <v>1142</v>
      </c>
      <c r="F21" s="44">
        <v>1142</v>
      </c>
      <c r="G21" s="44">
        <v>1149</v>
      </c>
      <c r="H21" s="12">
        <f t="shared" si="7"/>
        <v>1144.3333333333333</v>
      </c>
      <c r="I21" s="12">
        <f t="shared" si="8"/>
        <v>4.0414518843273806</v>
      </c>
      <c r="J21" s="12">
        <f t="shared" si="9"/>
        <v>0.35317086085004784</v>
      </c>
      <c r="K21" s="10">
        <f t="shared" si="10"/>
        <v>2288.6666666666665</v>
      </c>
      <c r="L21" s="9">
        <f t="shared" si="11"/>
        <v>1144.3333333333333</v>
      </c>
      <c r="M21" s="11">
        <f t="shared" si="12"/>
        <v>1142</v>
      </c>
      <c r="N21" s="3">
        <f t="shared" si="13"/>
        <v>2284</v>
      </c>
    </row>
    <row r="22" spans="1:14" ht="39" customHeight="1" thickBot="1" x14ac:dyDescent="0.25">
      <c r="A22" s="16">
        <v>12</v>
      </c>
      <c r="B22" s="18" t="s">
        <v>38</v>
      </c>
      <c r="C22" s="13" t="s">
        <v>22</v>
      </c>
      <c r="D22" s="20">
        <v>1</v>
      </c>
      <c r="E22" s="21">
        <v>1489.67</v>
      </c>
      <c r="F22" s="44">
        <v>1589.67</v>
      </c>
      <c r="G22" s="44">
        <v>1560</v>
      </c>
      <c r="H22" s="12">
        <f t="shared" si="7"/>
        <v>1546.4466666666667</v>
      </c>
      <c r="I22" s="12">
        <f t="shared" si="8"/>
        <v>51.359221502407259</v>
      </c>
      <c r="J22" s="12">
        <f t="shared" si="9"/>
        <v>3.3211117207883398</v>
      </c>
      <c r="K22" s="10">
        <f t="shared" si="10"/>
        <v>1546.4466666666667</v>
      </c>
      <c r="L22" s="9">
        <f t="shared" si="11"/>
        <v>1546.4466666666667</v>
      </c>
      <c r="M22" s="11">
        <f t="shared" si="12"/>
        <v>1489.67</v>
      </c>
      <c r="N22" s="3">
        <f t="shared" si="13"/>
        <v>1489.67</v>
      </c>
    </row>
    <row r="23" spans="1:14" ht="39" customHeight="1" thickBot="1" x14ac:dyDescent="0.25">
      <c r="A23" s="16">
        <v>13</v>
      </c>
      <c r="B23" s="18" t="s">
        <v>39</v>
      </c>
      <c r="C23" s="13" t="s">
        <v>22</v>
      </c>
      <c r="D23" s="20">
        <v>5</v>
      </c>
      <c r="E23" s="21">
        <v>1409</v>
      </c>
      <c r="F23" s="44">
        <v>1409</v>
      </c>
      <c r="G23" s="44">
        <v>1447</v>
      </c>
      <c r="H23" s="12">
        <f t="shared" si="7"/>
        <v>1421.6666666666667</v>
      </c>
      <c r="I23" s="12">
        <f t="shared" si="8"/>
        <v>21.93931022920578</v>
      </c>
      <c r="J23" s="12">
        <f t="shared" si="9"/>
        <v>1.5432105671188123</v>
      </c>
      <c r="K23" s="10">
        <f t="shared" si="10"/>
        <v>7108.3333333333339</v>
      </c>
      <c r="L23" s="9">
        <f t="shared" si="11"/>
        <v>1421.6666666666667</v>
      </c>
      <c r="M23" s="11">
        <f t="shared" si="12"/>
        <v>1409</v>
      </c>
      <c r="N23" s="3">
        <f t="shared" si="13"/>
        <v>7045</v>
      </c>
    </row>
    <row r="24" spans="1:14" ht="39" customHeight="1" thickBot="1" x14ac:dyDescent="0.25">
      <c r="A24" s="16">
        <v>14</v>
      </c>
      <c r="B24" s="18" t="s">
        <v>40</v>
      </c>
      <c r="C24" s="13" t="s">
        <v>22</v>
      </c>
      <c r="D24" s="20">
        <v>4</v>
      </c>
      <c r="E24" s="21">
        <v>491</v>
      </c>
      <c r="F24" s="44">
        <v>491</v>
      </c>
      <c r="G24" s="44">
        <v>509</v>
      </c>
      <c r="H24" s="12">
        <f t="shared" si="7"/>
        <v>497</v>
      </c>
      <c r="I24" s="12">
        <f t="shared" si="8"/>
        <v>10.392304845413264</v>
      </c>
      <c r="J24" s="12">
        <f t="shared" si="9"/>
        <v>2.09100701114955</v>
      </c>
      <c r="K24" s="10">
        <f t="shared" si="10"/>
        <v>1988</v>
      </c>
      <c r="L24" s="9">
        <f t="shared" si="11"/>
        <v>497</v>
      </c>
      <c r="M24" s="11">
        <f t="shared" si="12"/>
        <v>491</v>
      </c>
      <c r="N24" s="3">
        <f t="shared" si="13"/>
        <v>1964</v>
      </c>
    </row>
    <row r="25" spans="1:14" ht="39" customHeight="1" thickBot="1" x14ac:dyDescent="0.25">
      <c r="A25" s="16">
        <v>15</v>
      </c>
      <c r="B25" s="18" t="s">
        <v>41</v>
      </c>
      <c r="C25" s="13" t="s">
        <v>22</v>
      </c>
      <c r="D25" s="20">
        <v>5</v>
      </c>
      <c r="E25" s="21">
        <v>467.66</v>
      </c>
      <c r="F25" s="44">
        <v>467.67</v>
      </c>
      <c r="G25" s="44">
        <v>480</v>
      </c>
      <c r="H25" s="12">
        <f t="shared" si="7"/>
        <v>471.77666666666664</v>
      </c>
      <c r="I25" s="12">
        <f t="shared" si="8"/>
        <v>7.1216173256735136</v>
      </c>
      <c r="J25" s="12">
        <f t="shared" si="9"/>
        <v>1.5095314857326942</v>
      </c>
      <c r="K25" s="10">
        <f t="shared" si="10"/>
        <v>2358.8833333333332</v>
      </c>
      <c r="L25" s="9">
        <f t="shared" si="11"/>
        <v>471.77666666666664</v>
      </c>
      <c r="M25" s="11">
        <f t="shared" si="12"/>
        <v>467.66</v>
      </c>
      <c r="N25" s="3">
        <f t="shared" si="13"/>
        <v>2338.3000000000002</v>
      </c>
    </row>
    <row r="26" spans="1:14" ht="39" customHeight="1" thickBot="1" x14ac:dyDescent="0.25">
      <c r="A26" s="16">
        <v>16</v>
      </c>
      <c r="B26" s="18" t="s">
        <v>42</v>
      </c>
      <c r="C26" s="13" t="s">
        <v>22</v>
      </c>
      <c r="D26" s="20">
        <v>2</v>
      </c>
      <c r="E26" s="21">
        <v>1789</v>
      </c>
      <c r="F26" s="44">
        <v>1789</v>
      </c>
      <c r="G26" s="44">
        <v>1940</v>
      </c>
      <c r="H26" s="12">
        <f t="shared" si="7"/>
        <v>1839.3333333333333</v>
      </c>
      <c r="I26" s="12">
        <f t="shared" si="8"/>
        <v>87.179890647633499</v>
      </c>
      <c r="J26" s="12">
        <f t="shared" si="9"/>
        <v>4.7397548376748917</v>
      </c>
      <c r="K26" s="10">
        <f t="shared" si="10"/>
        <v>3678.6666666666665</v>
      </c>
      <c r="L26" s="9">
        <f t="shared" si="11"/>
        <v>1839.3333333333333</v>
      </c>
      <c r="M26" s="11">
        <f t="shared" si="12"/>
        <v>1789</v>
      </c>
      <c r="N26" s="3">
        <f t="shared" si="13"/>
        <v>3578</v>
      </c>
    </row>
    <row r="27" spans="1:14" ht="39" customHeight="1" thickBot="1" x14ac:dyDescent="0.25">
      <c r="A27" s="16">
        <v>17</v>
      </c>
      <c r="B27" s="18" t="s">
        <v>43</v>
      </c>
      <c r="C27" s="13" t="s">
        <v>22</v>
      </c>
      <c r="D27" s="20">
        <v>4</v>
      </c>
      <c r="E27" s="21">
        <v>466</v>
      </c>
      <c r="F27" s="44">
        <v>466</v>
      </c>
      <c r="G27" s="44">
        <v>466</v>
      </c>
      <c r="H27" s="12">
        <f t="shared" si="7"/>
        <v>466</v>
      </c>
      <c r="I27" s="12">
        <f t="shared" si="8"/>
        <v>0</v>
      </c>
      <c r="J27" s="12">
        <f t="shared" si="9"/>
        <v>0</v>
      </c>
      <c r="K27" s="10">
        <f t="shared" si="10"/>
        <v>1864</v>
      </c>
      <c r="L27" s="9">
        <f t="shared" si="11"/>
        <v>466</v>
      </c>
      <c r="M27" s="11">
        <f t="shared" si="12"/>
        <v>466</v>
      </c>
      <c r="N27" s="3">
        <f t="shared" si="13"/>
        <v>1864</v>
      </c>
    </row>
    <row r="28" spans="1:14" ht="39" customHeight="1" thickBot="1" x14ac:dyDescent="0.25">
      <c r="A28" s="16">
        <v>18</v>
      </c>
      <c r="B28" s="18" t="s">
        <v>44</v>
      </c>
      <c r="C28" s="13" t="s">
        <v>22</v>
      </c>
      <c r="D28" s="20">
        <v>1</v>
      </c>
      <c r="E28" s="21">
        <v>940.03</v>
      </c>
      <c r="F28" s="44">
        <v>940.03</v>
      </c>
      <c r="G28" s="44">
        <v>943</v>
      </c>
      <c r="H28" s="12">
        <f t="shared" si="7"/>
        <v>941.02</v>
      </c>
      <c r="I28" s="12">
        <f t="shared" si="8"/>
        <v>1.7147302994932043</v>
      </c>
      <c r="J28" s="12">
        <f t="shared" si="9"/>
        <v>0.18222038846073457</v>
      </c>
      <c r="K28" s="10">
        <f t="shared" si="10"/>
        <v>941.02</v>
      </c>
      <c r="L28" s="9">
        <f t="shared" si="11"/>
        <v>941.02</v>
      </c>
      <c r="M28" s="11">
        <f t="shared" si="12"/>
        <v>940.03</v>
      </c>
      <c r="N28" s="3">
        <f t="shared" si="13"/>
        <v>940.03</v>
      </c>
    </row>
    <row r="29" spans="1:14" ht="39" customHeight="1" thickBot="1" x14ac:dyDescent="0.25">
      <c r="A29" s="16">
        <v>19</v>
      </c>
      <c r="B29" s="18" t="s">
        <v>45</v>
      </c>
      <c r="C29" s="13" t="s">
        <v>22</v>
      </c>
      <c r="D29" s="20">
        <v>1</v>
      </c>
      <c r="E29" s="21">
        <v>6863.33</v>
      </c>
      <c r="F29" s="44">
        <v>6963.33</v>
      </c>
      <c r="G29" s="44">
        <v>6863.33</v>
      </c>
      <c r="H29" s="12">
        <f t="shared" si="7"/>
        <v>6896.663333333333</v>
      </c>
      <c r="I29" s="12">
        <f t="shared" si="8"/>
        <v>57.735026918962582</v>
      </c>
      <c r="J29" s="12">
        <f t="shared" si="9"/>
        <v>0.83714434253901404</v>
      </c>
      <c r="K29" s="10">
        <f t="shared" si="10"/>
        <v>6896.663333333332</v>
      </c>
      <c r="L29" s="9">
        <f t="shared" si="11"/>
        <v>6896.663333333333</v>
      </c>
      <c r="M29" s="11">
        <f t="shared" si="12"/>
        <v>6863.33</v>
      </c>
      <c r="N29" s="3">
        <f t="shared" si="13"/>
        <v>6863.33</v>
      </c>
    </row>
    <row r="30" spans="1:14" ht="39" customHeight="1" thickBot="1" x14ac:dyDescent="0.25">
      <c r="A30" s="16">
        <v>20</v>
      </c>
      <c r="B30" s="18" t="s">
        <v>46</v>
      </c>
      <c r="C30" s="13" t="s">
        <v>22</v>
      </c>
      <c r="D30" s="20">
        <v>6</v>
      </c>
      <c r="E30" s="21">
        <v>622</v>
      </c>
      <c r="F30" s="44">
        <v>622</v>
      </c>
      <c r="G30" s="44">
        <v>648</v>
      </c>
      <c r="H30" s="12">
        <f t="shared" si="7"/>
        <v>630.66666666666663</v>
      </c>
      <c r="I30" s="12">
        <f t="shared" si="8"/>
        <v>15.01110699893027</v>
      </c>
      <c r="J30" s="12">
        <f t="shared" si="9"/>
        <v>2.380196670020656</v>
      </c>
      <c r="K30" s="10">
        <f t="shared" si="10"/>
        <v>3784</v>
      </c>
      <c r="L30" s="9">
        <f t="shared" si="11"/>
        <v>630.66666666666663</v>
      </c>
      <c r="M30" s="11">
        <f t="shared" si="12"/>
        <v>622</v>
      </c>
      <c r="N30" s="3">
        <f t="shared" si="13"/>
        <v>3732</v>
      </c>
    </row>
    <row r="31" spans="1:14" ht="39" customHeight="1" thickBot="1" x14ac:dyDescent="0.25">
      <c r="A31" s="16">
        <v>21</v>
      </c>
      <c r="B31" s="18" t="s">
        <v>47</v>
      </c>
      <c r="C31" s="13" t="s">
        <v>22</v>
      </c>
      <c r="D31" s="20">
        <v>6</v>
      </c>
      <c r="E31" s="21">
        <v>487</v>
      </c>
      <c r="F31" s="44">
        <v>487</v>
      </c>
      <c r="G31" s="44">
        <v>492</v>
      </c>
      <c r="H31" s="12">
        <f t="shared" si="7"/>
        <v>488.66666666666669</v>
      </c>
      <c r="I31" s="12">
        <f t="shared" si="8"/>
        <v>2.8867513459481287</v>
      </c>
      <c r="J31" s="12">
        <f t="shared" si="9"/>
        <v>0.59074038457328681</v>
      </c>
      <c r="K31" s="10">
        <f t="shared" si="10"/>
        <v>2932</v>
      </c>
      <c r="L31" s="9">
        <f t="shared" si="11"/>
        <v>488.66666666666669</v>
      </c>
      <c r="M31" s="11">
        <f t="shared" si="12"/>
        <v>487</v>
      </c>
      <c r="N31" s="3">
        <f t="shared" si="13"/>
        <v>2922</v>
      </c>
    </row>
    <row r="32" spans="1:14" ht="39" customHeight="1" thickBot="1" x14ac:dyDescent="0.25">
      <c r="A32" s="16">
        <v>22</v>
      </c>
      <c r="B32" s="18" t="s">
        <v>48</v>
      </c>
      <c r="C32" s="13" t="s">
        <v>22</v>
      </c>
      <c r="D32" s="20">
        <v>8</v>
      </c>
      <c r="E32" s="21">
        <v>710</v>
      </c>
      <c r="F32" s="44">
        <v>710</v>
      </c>
      <c r="G32" s="44">
        <v>740</v>
      </c>
      <c r="H32" s="12">
        <f t="shared" si="7"/>
        <v>720</v>
      </c>
      <c r="I32" s="12">
        <f t="shared" si="8"/>
        <v>17.320508075688775</v>
      </c>
      <c r="J32" s="12">
        <f t="shared" si="9"/>
        <v>2.4056261216234409</v>
      </c>
      <c r="K32" s="10">
        <f t="shared" si="10"/>
        <v>5760</v>
      </c>
      <c r="L32" s="9">
        <f t="shared" si="11"/>
        <v>720</v>
      </c>
      <c r="M32" s="11">
        <f t="shared" si="12"/>
        <v>710</v>
      </c>
      <c r="N32" s="3">
        <f t="shared" si="13"/>
        <v>5680</v>
      </c>
    </row>
    <row r="33" spans="1:14" ht="39" customHeight="1" thickBot="1" x14ac:dyDescent="0.25">
      <c r="A33" s="16">
        <v>23</v>
      </c>
      <c r="B33" s="18" t="s">
        <v>49</v>
      </c>
      <c r="C33" s="13" t="s">
        <v>22</v>
      </c>
      <c r="D33" s="20">
        <v>2</v>
      </c>
      <c r="E33" s="21">
        <v>231</v>
      </c>
      <c r="F33" s="44">
        <v>231</v>
      </c>
      <c r="G33" s="44">
        <v>239</v>
      </c>
      <c r="H33" s="12">
        <f t="shared" si="7"/>
        <v>233.66666666666666</v>
      </c>
      <c r="I33" s="12">
        <f t="shared" si="8"/>
        <v>4.6188021535170067</v>
      </c>
      <c r="J33" s="12">
        <f t="shared" si="9"/>
        <v>1.9766628331741827</v>
      </c>
      <c r="K33" s="10">
        <f t="shared" si="10"/>
        <v>467.33333333333331</v>
      </c>
      <c r="L33" s="9">
        <f t="shared" si="11"/>
        <v>233.66666666666666</v>
      </c>
      <c r="M33" s="11">
        <f t="shared" si="12"/>
        <v>231</v>
      </c>
      <c r="N33" s="3">
        <f t="shared" si="13"/>
        <v>462</v>
      </c>
    </row>
    <row r="34" spans="1:14" ht="39" customHeight="1" thickBot="1" x14ac:dyDescent="0.25">
      <c r="A34" s="16">
        <v>24</v>
      </c>
      <c r="B34" s="18" t="s">
        <v>50</v>
      </c>
      <c r="C34" s="13" t="s">
        <v>22</v>
      </c>
      <c r="D34" s="20">
        <v>1</v>
      </c>
      <c r="E34" s="21">
        <v>463.5</v>
      </c>
      <c r="F34" s="44">
        <v>663.5</v>
      </c>
      <c r="G34" s="44">
        <v>490</v>
      </c>
      <c r="H34" s="12">
        <f t="shared" si="7"/>
        <v>539</v>
      </c>
      <c r="I34" s="12">
        <f t="shared" si="8"/>
        <v>108.63125701196687</v>
      </c>
      <c r="J34" s="12">
        <f t="shared" si="9"/>
        <v>20.154222080142276</v>
      </c>
      <c r="K34" s="10">
        <f t="shared" si="10"/>
        <v>539</v>
      </c>
      <c r="L34" s="9">
        <f t="shared" si="11"/>
        <v>539</v>
      </c>
      <c r="M34" s="11">
        <f t="shared" si="12"/>
        <v>463.5</v>
      </c>
      <c r="N34" s="3">
        <f t="shared" si="13"/>
        <v>463.5</v>
      </c>
    </row>
    <row r="35" spans="1:14" ht="39" customHeight="1" thickBot="1" x14ac:dyDescent="0.25">
      <c r="A35" s="16">
        <v>25</v>
      </c>
      <c r="B35" s="18" t="s">
        <v>51</v>
      </c>
      <c r="C35" s="13" t="s">
        <v>22</v>
      </c>
      <c r="D35" s="20">
        <v>2</v>
      </c>
      <c r="E35" s="21">
        <v>530</v>
      </c>
      <c r="F35" s="44">
        <v>530</v>
      </c>
      <c r="G35" s="44">
        <v>590</v>
      </c>
      <c r="H35" s="12">
        <f t="shared" ref="H35" si="14">AVERAGE(E35:G35)</f>
        <v>550</v>
      </c>
      <c r="I35" s="12">
        <f t="shared" ref="I35" si="15">SQRT(((SUM((POWER(E35-H35,2)),(POWER(F35-H35,2)),(POWER(G35-H35,2)))/(COLUMNS(E35:G35)-1))))</f>
        <v>34.641016151377549</v>
      </c>
      <c r="J35" s="12">
        <f t="shared" ref="J35" si="16">I35/H35*100</f>
        <v>6.2983665729777361</v>
      </c>
      <c r="K35" s="10">
        <f t="shared" ref="K35" si="17">((D35/3)*(SUM(E35:G35)))</f>
        <v>1100</v>
      </c>
      <c r="L35" s="9">
        <f t="shared" ref="L35" si="18">AVERAGE(E35:G35)</f>
        <v>550</v>
      </c>
      <c r="M35" s="11">
        <f t="shared" ref="M35" si="19">MIN(E35:G35)</f>
        <v>530</v>
      </c>
      <c r="N35" s="3">
        <f t="shared" ref="N35" si="20">M35*D35</f>
        <v>1060</v>
      </c>
    </row>
    <row r="36" spans="1:14" ht="39" customHeight="1" thickBot="1" x14ac:dyDescent="0.25">
      <c r="A36" s="16">
        <v>26</v>
      </c>
      <c r="B36" s="18" t="s">
        <v>52</v>
      </c>
      <c r="C36" s="13" t="s">
        <v>22</v>
      </c>
      <c r="D36" s="20">
        <v>2</v>
      </c>
      <c r="E36" s="21">
        <v>612</v>
      </c>
      <c r="F36" s="44">
        <v>612</v>
      </c>
      <c r="G36" s="44">
        <v>612</v>
      </c>
      <c r="H36" s="12">
        <f t="shared" ref="H36:H46" si="21">AVERAGE(E36:G36)</f>
        <v>612</v>
      </c>
      <c r="I36" s="12">
        <f t="shared" ref="I36:I46" si="22">SQRT(((SUM((POWER(E36-H36,2)),(POWER(F36-H36,2)),(POWER(G36-H36,2)))/(COLUMNS(E36:G36)-1))))</f>
        <v>0</v>
      </c>
      <c r="J36" s="12">
        <f t="shared" ref="J36:J46" si="23">I36/H36*100</f>
        <v>0</v>
      </c>
      <c r="K36" s="10">
        <f t="shared" ref="K36:K46" si="24">((D36/3)*(SUM(E36:G36)))</f>
        <v>1224</v>
      </c>
      <c r="L36" s="9">
        <f t="shared" ref="L36:L46" si="25">AVERAGE(E36:G36)</f>
        <v>612</v>
      </c>
      <c r="M36" s="11">
        <f t="shared" ref="M36:M46" si="26">MIN(E36:G36)</f>
        <v>612</v>
      </c>
      <c r="N36" s="3">
        <f t="shared" ref="N36:N46" si="27">M36*D36</f>
        <v>1224</v>
      </c>
    </row>
    <row r="37" spans="1:14" ht="39" customHeight="1" thickBot="1" x14ac:dyDescent="0.25">
      <c r="A37" s="16">
        <v>27</v>
      </c>
      <c r="B37" s="18" t="s">
        <v>53</v>
      </c>
      <c r="C37" s="13" t="s">
        <v>22</v>
      </c>
      <c r="D37" s="20">
        <v>2</v>
      </c>
      <c r="E37" s="21">
        <v>653</v>
      </c>
      <c r="F37" s="44">
        <v>653</v>
      </c>
      <c r="G37" s="44">
        <v>653</v>
      </c>
      <c r="H37" s="12">
        <f t="shared" si="21"/>
        <v>653</v>
      </c>
      <c r="I37" s="12">
        <f t="shared" si="22"/>
        <v>0</v>
      </c>
      <c r="J37" s="12">
        <f t="shared" si="23"/>
        <v>0</v>
      </c>
      <c r="K37" s="10">
        <f t="shared" si="24"/>
        <v>1306</v>
      </c>
      <c r="L37" s="9">
        <f t="shared" si="25"/>
        <v>653</v>
      </c>
      <c r="M37" s="11">
        <f t="shared" si="26"/>
        <v>653</v>
      </c>
      <c r="N37" s="3">
        <f t="shared" si="27"/>
        <v>1306</v>
      </c>
    </row>
    <row r="38" spans="1:14" ht="39" customHeight="1" thickBot="1" x14ac:dyDescent="0.25">
      <c r="A38" s="16">
        <v>28</v>
      </c>
      <c r="B38" s="18" t="s">
        <v>54</v>
      </c>
      <c r="C38" s="13" t="s">
        <v>22</v>
      </c>
      <c r="D38" s="20">
        <v>2</v>
      </c>
      <c r="E38" s="43">
        <v>646</v>
      </c>
      <c r="F38" s="44">
        <v>646</v>
      </c>
      <c r="G38" s="44">
        <v>646</v>
      </c>
      <c r="H38" s="12">
        <f t="shared" si="21"/>
        <v>646</v>
      </c>
      <c r="I38" s="12">
        <f t="shared" si="22"/>
        <v>0</v>
      </c>
      <c r="J38" s="12">
        <f t="shared" si="23"/>
        <v>0</v>
      </c>
      <c r="K38" s="10">
        <f t="shared" si="24"/>
        <v>1292</v>
      </c>
      <c r="L38" s="9">
        <f t="shared" si="25"/>
        <v>646</v>
      </c>
      <c r="M38" s="11">
        <f>MIN(E38:G38)</f>
        <v>646</v>
      </c>
      <c r="N38" s="3">
        <f t="shared" si="27"/>
        <v>1292</v>
      </c>
    </row>
    <row r="39" spans="1:14" ht="39" customHeight="1" thickBot="1" x14ac:dyDescent="0.25">
      <c r="A39" s="16">
        <v>29</v>
      </c>
      <c r="B39" s="18" t="s">
        <v>55</v>
      </c>
      <c r="C39" s="13" t="s">
        <v>22</v>
      </c>
      <c r="D39" s="20">
        <v>2</v>
      </c>
      <c r="E39" s="21">
        <v>448</v>
      </c>
      <c r="F39" s="44">
        <v>448</v>
      </c>
      <c r="G39" s="44">
        <v>492</v>
      </c>
      <c r="H39" s="12">
        <f t="shared" si="21"/>
        <v>462.66666666666669</v>
      </c>
      <c r="I39" s="12">
        <f t="shared" si="22"/>
        <v>25.40341184434353</v>
      </c>
      <c r="J39" s="12">
        <f t="shared" si="23"/>
        <v>5.4906509750022039</v>
      </c>
      <c r="K39" s="10">
        <f t="shared" si="24"/>
        <v>925.33333333333326</v>
      </c>
      <c r="L39" s="9">
        <f t="shared" si="25"/>
        <v>462.66666666666669</v>
      </c>
      <c r="M39" s="11">
        <f t="shared" si="26"/>
        <v>448</v>
      </c>
      <c r="N39" s="3">
        <f t="shared" si="27"/>
        <v>896</v>
      </c>
    </row>
    <row r="40" spans="1:14" ht="39" customHeight="1" thickBot="1" x14ac:dyDescent="0.25">
      <c r="A40" s="16">
        <v>30</v>
      </c>
      <c r="B40" s="18" t="s">
        <v>56</v>
      </c>
      <c r="C40" s="13" t="s">
        <v>22</v>
      </c>
      <c r="D40" s="20">
        <v>2</v>
      </c>
      <c r="E40" s="21">
        <v>426</v>
      </c>
      <c r="F40" s="44">
        <v>426</v>
      </c>
      <c r="G40" s="44">
        <v>487</v>
      </c>
      <c r="H40" s="12">
        <f t="shared" si="21"/>
        <v>446.33333333333331</v>
      </c>
      <c r="I40" s="12">
        <f t="shared" si="22"/>
        <v>35.218366420567172</v>
      </c>
      <c r="J40" s="12">
        <f t="shared" si="23"/>
        <v>7.8905974056535859</v>
      </c>
      <c r="K40" s="10">
        <f t="shared" si="24"/>
        <v>892.66666666666663</v>
      </c>
      <c r="L40" s="9">
        <f t="shared" si="25"/>
        <v>446.33333333333331</v>
      </c>
      <c r="M40" s="11">
        <f t="shared" si="26"/>
        <v>426</v>
      </c>
      <c r="N40" s="3">
        <f t="shared" si="27"/>
        <v>852</v>
      </c>
    </row>
    <row r="41" spans="1:14" ht="39" customHeight="1" thickBot="1" x14ac:dyDescent="0.25">
      <c r="A41" s="16">
        <v>31</v>
      </c>
      <c r="B41" s="18" t="s">
        <v>57</v>
      </c>
      <c r="C41" s="13" t="s">
        <v>22</v>
      </c>
      <c r="D41" s="20">
        <v>3</v>
      </c>
      <c r="E41" s="21">
        <v>723</v>
      </c>
      <c r="F41" s="44">
        <v>723</v>
      </c>
      <c r="G41" s="44">
        <v>790</v>
      </c>
      <c r="H41" s="12">
        <f t="shared" si="21"/>
        <v>745.33333333333337</v>
      </c>
      <c r="I41" s="12">
        <f t="shared" si="22"/>
        <v>38.682468035704922</v>
      </c>
      <c r="J41" s="12">
        <f t="shared" si="23"/>
        <v>5.1899554609621985</v>
      </c>
      <c r="K41" s="10">
        <f t="shared" si="24"/>
        <v>2236</v>
      </c>
      <c r="L41" s="9">
        <f t="shared" si="25"/>
        <v>745.33333333333337</v>
      </c>
      <c r="M41" s="11">
        <f t="shared" si="26"/>
        <v>723</v>
      </c>
      <c r="N41" s="3">
        <f t="shared" si="27"/>
        <v>2169</v>
      </c>
    </row>
    <row r="42" spans="1:14" ht="39" customHeight="1" thickBot="1" x14ac:dyDescent="0.25">
      <c r="A42" s="16">
        <v>32</v>
      </c>
      <c r="B42" s="18" t="s">
        <v>58</v>
      </c>
      <c r="C42" s="13" t="s">
        <v>22</v>
      </c>
      <c r="D42" s="20">
        <v>7</v>
      </c>
      <c r="E42" s="21">
        <v>570</v>
      </c>
      <c r="F42" s="44">
        <v>570</v>
      </c>
      <c r="G42" s="44">
        <v>570</v>
      </c>
      <c r="H42" s="12">
        <f t="shared" si="21"/>
        <v>570</v>
      </c>
      <c r="I42" s="12">
        <f t="shared" si="22"/>
        <v>0</v>
      </c>
      <c r="J42" s="12">
        <f t="shared" si="23"/>
        <v>0</v>
      </c>
      <c r="K42" s="10">
        <f t="shared" si="24"/>
        <v>3990.0000000000005</v>
      </c>
      <c r="L42" s="9">
        <f t="shared" si="25"/>
        <v>570</v>
      </c>
      <c r="M42" s="11">
        <f t="shared" si="26"/>
        <v>570</v>
      </c>
      <c r="N42" s="3">
        <f t="shared" si="27"/>
        <v>3990</v>
      </c>
    </row>
    <row r="43" spans="1:14" ht="39" customHeight="1" thickBot="1" x14ac:dyDescent="0.25">
      <c r="A43" s="16">
        <v>33</v>
      </c>
      <c r="B43" s="18" t="s">
        <v>59</v>
      </c>
      <c r="C43" s="13" t="s">
        <v>22</v>
      </c>
      <c r="D43" s="20">
        <v>6</v>
      </c>
      <c r="E43" s="21">
        <v>446</v>
      </c>
      <c r="F43" s="44">
        <v>446</v>
      </c>
      <c r="G43" s="44">
        <v>489</v>
      </c>
      <c r="H43" s="12">
        <f t="shared" si="21"/>
        <v>460.33333333333331</v>
      </c>
      <c r="I43" s="12">
        <f t="shared" si="22"/>
        <v>24.826061575153908</v>
      </c>
      <c r="J43" s="12">
        <f t="shared" si="23"/>
        <v>5.3930618917785464</v>
      </c>
      <c r="K43" s="10">
        <f t="shared" si="24"/>
        <v>2762</v>
      </c>
      <c r="L43" s="9">
        <f t="shared" si="25"/>
        <v>460.33333333333331</v>
      </c>
      <c r="M43" s="11">
        <f t="shared" si="26"/>
        <v>446</v>
      </c>
      <c r="N43" s="3">
        <f t="shared" si="27"/>
        <v>2676</v>
      </c>
    </row>
    <row r="44" spans="1:14" ht="39" customHeight="1" thickBot="1" x14ac:dyDescent="0.25">
      <c r="A44" s="16">
        <v>34</v>
      </c>
      <c r="B44" s="18" t="s">
        <v>60</v>
      </c>
      <c r="C44" s="13" t="s">
        <v>22</v>
      </c>
      <c r="D44" s="20">
        <v>6</v>
      </c>
      <c r="E44" s="21">
        <v>325</v>
      </c>
      <c r="F44" s="44">
        <v>325</v>
      </c>
      <c r="G44" s="44">
        <v>362</v>
      </c>
      <c r="H44" s="12">
        <f t="shared" si="21"/>
        <v>337.33333333333331</v>
      </c>
      <c r="I44" s="12">
        <f t="shared" si="22"/>
        <v>21.361959960016154</v>
      </c>
      <c r="J44" s="12">
        <f t="shared" si="23"/>
        <v>6.3325968260917449</v>
      </c>
      <c r="K44" s="10">
        <f t="shared" si="24"/>
        <v>2024</v>
      </c>
      <c r="L44" s="9">
        <f t="shared" si="25"/>
        <v>337.33333333333331</v>
      </c>
      <c r="M44" s="11">
        <f t="shared" si="26"/>
        <v>325</v>
      </c>
      <c r="N44" s="3">
        <f t="shared" si="27"/>
        <v>1950</v>
      </c>
    </row>
    <row r="45" spans="1:14" ht="39" customHeight="1" thickBot="1" x14ac:dyDescent="0.25">
      <c r="A45" s="16">
        <v>35</v>
      </c>
      <c r="B45" s="18" t="s">
        <v>61</v>
      </c>
      <c r="C45" s="13" t="s">
        <v>22</v>
      </c>
      <c r="D45" s="20">
        <v>3</v>
      </c>
      <c r="E45" s="21">
        <v>1348</v>
      </c>
      <c r="F45" s="44">
        <v>1348</v>
      </c>
      <c r="G45" s="44">
        <v>1378</v>
      </c>
      <c r="H45" s="12">
        <f t="shared" si="21"/>
        <v>1358</v>
      </c>
      <c r="I45" s="12">
        <f t="shared" si="22"/>
        <v>17.320508075688775</v>
      </c>
      <c r="J45" s="12">
        <f t="shared" si="23"/>
        <v>1.2754424208901896</v>
      </c>
      <c r="K45" s="10">
        <f t="shared" si="24"/>
        <v>4074</v>
      </c>
      <c r="L45" s="9">
        <f t="shared" si="25"/>
        <v>1358</v>
      </c>
      <c r="M45" s="11">
        <f t="shared" si="26"/>
        <v>1348</v>
      </c>
      <c r="N45" s="3">
        <f t="shared" si="27"/>
        <v>4044</v>
      </c>
    </row>
    <row r="46" spans="1:14" ht="39" customHeight="1" thickBot="1" x14ac:dyDescent="0.25">
      <c r="A46" s="16">
        <v>36</v>
      </c>
      <c r="B46" s="18" t="s">
        <v>62</v>
      </c>
      <c r="C46" s="13" t="s">
        <v>22</v>
      </c>
      <c r="D46" s="20">
        <v>3</v>
      </c>
      <c r="E46" s="21">
        <v>605</v>
      </c>
      <c r="F46" s="44">
        <v>605</v>
      </c>
      <c r="G46" s="44">
        <v>617</v>
      </c>
      <c r="H46" s="12">
        <f t="shared" si="21"/>
        <v>609</v>
      </c>
      <c r="I46" s="12">
        <f t="shared" si="22"/>
        <v>6.9282032302755088</v>
      </c>
      <c r="J46" s="12">
        <f t="shared" si="23"/>
        <v>1.1376359984032034</v>
      </c>
      <c r="K46" s="10">
        <f t="shared" si="24"/>
        <v>1827</v>
      </c>
      <c r="L46" s="9">
        <f t="shared" si="25"/>
        <v>609</v>
      </c>
      <c r="M46" s="11">
        <f t="shared" si="26"/>
        <v>605</v>
      </c>
      <c r="N46" s="3">
        <f t="shared" si="27"/>
        <v>1815</v>
      </c>
    </row>
    <row r="47" spans="1:14" ht="39" customHeight="1" thickBot="1" x14ac:dyDescent="0.25">
      <c r="A47" s="16">
        <v>37</v>
      </c>
      <c r="B47" s="18" t="s">
        <v>63</v>
      </c>
      <c r="C47" s="13" t="s">
        <v>22</v>
      </c>
      <c r="D47" s="20">
        <v>3</v>
      </c>
      <c r="E47" s="21">
        <v>580</v>
      </c>
      <c r="F47" s="44">
        <v>580</v>
      </c>
      <c r="G47" s="44">
        <v>601</v>
      </c>
      <c r="H47" s="12">
        <f t="shared" ref="H47:H56" si="28">AVERAGE(E47:G47)</f>
        <v>587</v>
      </c>
      <c r="I47" s="12">
        <f t="shared" ref="I47:I56" si="29">SQRT(((SUM((POWER(E47-H47,2)),(POWER(F47-H47,2)),(POWER(G47-H47,2)))/(COLUMNS(E47:G47)-1))))</f>
        <v>12.124355652982141</v>
      </c>
      <c r="J47" s="12">
        <f t="shared" ref="J47:J56" si="30">I47/H47*100</f>
        <v>2.0654779647329029</v>
      </c>
      <c r="K47" s="10">
        <f t="shared" ref="K47:K56" si="31">((D47/3)*(SUM(E47:G47)))</f>
        <v>1761</v>
      </c>
      <c r="L47" s="9">
        <f t="shared" ref="L47:L56" si="32">AVERAGE(E47:G47)</f>
        <v>587</v>
      </c>
      <c r="M47" s="11">
        <f t="shared" ref="M47:M56" si="33">MIN(E47:G47)</f>
        <v>580</v>
      </c>
      <c r="N47" s="3">
        <f t="shared" ref="N47:N56" si="34">M47*D47</f>
        <v>1740</v>
      </c>
    </row>
    <row r="48" spans="1:14" ht="39" customHeight="1" thickBot="1" x14ac:dyDescent="0.25">
      <c r="A48" s="16">
        <v>38</v>
      </c>
      <c r="B48" s="18" t="s">
        <v>64</v>
      </c>
      <c r="C48" s="13" t="s">
        <v>22</v>
      </c>
      <c r="D48" s="20">
        <v>4</v>
      </c>
      <c r="E48" s="21">
        <v>613</v>
      </c>
      <c r="F48" s="44">
        <v>613</v>
      </c>
      <c r="G48" s="44">
        <v>682</v>
      </c>
      <c r="H48" s="12">
        <f t="shared" si="28"/>
        <v>636</v>
      </c>
      <c r="I48" s="12">
        <f t="shared" si="29"/>
        <v>39.837168574084181</v>
      </c>
      <c r="J48" s="12">
        <f t="shared" si="30"/>
        <v>6.2637057506421661</v>
      </c>
      <c r="K48" s="10">
        <f t="shared" si="31"/>
        <v>2544</v>
      </c>
      <c r="L48" s="9">
        <f t="shared" si="32"/>
        <v>636</v>
      </c>
      <c r="M48" s="11">
        <f t="shared" si="33"/>
        <v>613</v>
      </c>
      <c r="N48" s="3">
        <f t="shared" si="34"/>
        <v>2452</v>
      </c>
    </row>
    <row r="49" spans="1:14" ht="39" customHeight="1" thickBot="1" x14ac:dyDescent="0.25">
      <c r="A49" s="16">
        <v>39</v>
      </c>
      <c r="B49" s="18" t="s">
        <v>65</v>
      </c>
      <c r="C49" s="13" t="s">
        <v>22</v>
      </c>
      <c r="D49" s="20">
        <v>2</v>
      </c>
      <c r="E49" s="21">
        <v>1764</v>
      </c>
      <c r="F49" s="44">
        <v>1764</v>
      </c>
      <c r="G49" s="44">
        <v>1764</v>
      </c>
      <c r="H49" s="12">
        <f t="shared" si="28"/>
        <v>1764</v>
      </c>
      <c r="I49" s="12">
        <f t="shared" si="29"/>
        <v>0</v>
      </c>
      <c r="J49" s="12">
        <f t="shared" si="30"/>
        <v>0</v>
      </c>
      <c r="K49" s="10">
        <f t="shared" si="31"/>
        <v>3528</v>
      </c>
      <c r="L49" s="9">
        <f t="shared" si="32"/>
        <v>1764</v>
      </c>
      <c r="M49" s="11">
        <f t="shared" si="33"/>
        <v>1764</v>
      </c>
      <c r="N49" s="3">
        <f t="shared" si="34"/>
        <v>3528</v>
      </c>
    </row>
    <row r="50" spans="1:14" ht="39" customHeight="1" thickBot="1" x14ac:dyDescent="0.25">
      <c r="A50" s="16">
        <v>40</v>
      </c>
      <c r="B50" s="18" t="s">
        <v>66</v>
      </c>
      <c r="C50" s="13" t="s">
        <v>22</v>
      </c>
      <c r="D50" s="20">
        <v>3</v>
      </c>
      <c r="E50" s="21">
        <v>412</v>
      </c>
      <c r="F50" s="44">
        <v>412</v>
      </c>
      <c r="G50" s="44">
        <v>495</v>
      </c>
      <c r="H50" s="12">
        <f t="shared" si="28"/>
        <v>439.66666666666669</v>
      </c>
      <c r="I50" s="12">
        <f t="shared" si="29"/>
        <v>47.920072342738933</v>
      </c>
      <c r="J50" s="12">
        <f t="shared" si="30"/>
        <v>10.899182488871629</v>
      </c>
      <c r="K50" s="10">
        <f t="shared" si="31"/>
        <v>1319</v>
      </c>
      <c r="L50" s="9">
        <f t="shared" si="32"/>
        <v>439.66666666666669</v>
      </c>
      <c r="M50" s="11">
        <f t="shared" si="33"/>
        <v>412</v>
      </c>
      <c r="N50" s="3">
        <f t="shared" si="34"/>
        <v>1236</v>
      </c>
    </row>
    <row r="51" spans="1:14" ht="39" customHeight="1" thickBot="1" x14ac:dyDescent="0.25">
      <c r="A51" s="16">
        <v>41</v>
      </c>
      <c r="B51" s="18" t="s">
        <v>67</v>
      </c>
      <c r="C51" s="13" t="s">
        <v>22</v>
      </c>
      <c r="D51" s="20">
        <v>3</v>
      </c>
      <c r="E51" s="21">
        <v>2786</v>
      </c>
      <c r="F51" s="44">
        <v>2786</v>
      </c>
      <c r="G51" s="44">
        <v>2922</v>
      </c>
      <c r="H51" s="12">
        <f t="shared" si="28"/>
        <v>2831.3333333333335</v>
      </c>
      <c r="I51" s="12">
        <f t="shared" si="29"/>
        <v>78.519636609789103</v>
      </c>
      <c r="J51" s="12">
        <f t="shared" si="30"/>
        <v>2.7732388724907855</v>
      </c>
      <c r="K51" s="10">
        <f t="shared" si="31"/>
        <v>8494</v>
      </c>
      <c r="L51" s="9">
        <f t="shared" si="32"/>
        <v>2831.3333333333335</v>
      </c>
      <c r="M51" s="11">
        <f t="shared" si="33"/>
        <v>2786</v>
      </c>
      <c r="N51" s="3">
        <f t="shared" si="34"/>
        <v>8358</v>
      </c>
    </row>
    <row r="52" spans="1:14" ht="39" customHeight="1" thickBot="1" x14ac:dyDescent="0.25">
      <c r="A52" s="16">
        <v>42</v>
      </c>
      <c r="B52" s="18" t="s">
        <v>68</v>
      </c>
      <c r="C52" s="13" t="s">
        <v>22</v>
      </c>
      <c r="D52" s="20">
        <v>2</v>
      </c>
      <c r="E52" s="21">
        <v>724</v>
      </c>
      <c r="F52" s="44">
        <v>724</v>
      </c>
      <c r="G52" s="44">
        <v>746</v>
      </c>
      <c r="H52" s="12">
        <f t="shared" si="28"/>
        <v>731.33333333333337</v>
      </c>
      <c r="I52" s="12">
        <f t="shared" si="29"/>
        <v>12.701705922171767</v>
      </c>
      <c r="J52" s="12">
        <f t="shared" si="30"/>
        <v>1.7367875007527482</v>
      </c>
      <c r="K52" s="10">
        <f t="shared" si="31"/>
        <v>1462.6666666666665</v>
      </c>
      <c r="L52" s="9">
        <f t="shared" si="32"/>
        <v>731.33333333333337</v>
      </c>
      <c r="M52" s="11">
        <f t="shared" si="33"/>
        <v>724</v>
      </c>
      <c r="N52" s="3">
        <f t="shared" si="34"/>
        <v>1448</v>
      </c>
    </row>
    <row r="53" spans="1:14" ht="39" customHeight="1" thickBot="1" x14ac:dyDescent="0.25">
      <c r="A53" s="16">
        <v>43</v>
      </c>
      <c r="B53" s="18" t="s">
        <v>69</v>
      </c>
      <c r="C53" s="13" t="s">
        <v>22</v>
      </c>
      <c r="D53" s="20">
        <v>2</v>
      </c>
      <c r="E53" s="21">
        <v>1831</v>
      </c>
      <c r="F53" s="44">
        <v>1831</v>
      </c>
      <c r="G53" s="44">
        <v>1831</v>
      </c>
      <c r="H53" s="12">
        <f t="shared" si="28"/>
        <v>1831</v>
      </c>
      <c r="I53" s="12">
        <f t="shared" si="29"/>
        <v>0</v>
      </c>
      <c r="J53" s="12">
        <f t="shared" si="30"/>
        <v>0</v>
      </c>
      <c r="K53" s="10">
        <f t="shared" si="31"/>
        <v>3662</v>
      </c>
      <c r="L53" s="9">
        <f t="shared" si="32"/>
        <v>1831</v>
      </c>
      <c r="M53" s="11">
        <f t="shared" si="33"/>
        <v>1831</v>
      </c>
      <c r="N53" s="3">
        <f t="shared" si="34"/>
        <v>3662</v>
      </c>
    </row>
    <row r="54" spans="1:14" ht="39" customHeight="1" thickBot="1" x14ac:dyDescent="0.25">
      <c r="A54" s="16">
        <v>44</v>
      </c>
      <c r="B54" s="18" t="s">
        <v>70</v>
      </c>
      <c r="C54" s="13" t="s">
        <v>22</v>
      </c>
      <c r="D54" s="20">
        <v>3</v>
      </c>
      <c r="E54" s="21">
        <v>2753</v>
      </c>
      <c r="F54" s="44">
        <v>2753</v>
      </c>
      <c r="G54" s="44">
        <v>2753</v>
      </c>
      <c r="H54" s="12">
        <f t="shared" si="28"/>
        <v>2753</v>
      </c>
      <c r="I54" s="12">
        <f t="shared" si="29"/>
        <v>0</v>
      </c>
      <c r="J54" s="12">
        <f t="shared" si="30"/>
        <v>0</v>
      </c>
      <c r="K54" s="10">
        <f t="shared" si="31"/>
        <v>8259</v>
      </c>
      <c r="L54" s="9">
        <f t="shared" si="32"/>
        <v>2753</v>
      </c>
      <c r="M54" s="11">
        <f t="shared" si="33"/>
        <v>2753</v>
      </c>
      <c r="N54" s="3">
        <f t="shared" si="34"/>
        <v>8259</v>
      </c>
    </row>
    <row r="55" spans="1:14" ht="39" customHeight="1" thickBot="1" x14ac:dyDescent="0.25">
      <c r="A55" s="16">
        <v>45</v>
      </c>
      <c r="B55" s="18" t="s">
        <v>71</v>
      </c>
      <c r="C55" s="13" t="s">
        <v>22</v>
      </c>
      <c r="D55" s="20">
        <v>3</v>
      </c>
      <c r="E55" s="21">
        <v>111.3</v>
      </c>
      <c r="F55" s="44">
        <v>111.3</v>
      </c>
      <c r="G55" s="44">
        <v>125</v>
      </c>
      <c r="H55" s="12">
        <f t="shared" si="28"/>
        <v>115.86666666666667</v>
      </c>
      <c r="I55" s="12">
        <f t="shared" si="29"/>
        <v>7.9096986878978743</v>
      </c>
      <c r="J55" s="12">
        <f t="shared" si="30"/>
        <v>6.8265523773571974</v>
      </c>
      <c r="K55" s="10">
        <f t="shared" si="31"/>
        <v>347.6</v>
      </c>
      <c r="L55" s="9">
        <f t="shared" si="32"/>
        <v>115.86666666666667</v>
      </c>
      <c r="M55" s="11">
        <f t="shared" si="33"/>
        <v>111.3</v>
      </c>
      <c r="N55" s="3">
        <f t="shared" si="34"/>
        <v>333.9</v>
      </c>
    </row>
    <row r="56" spans="1:14" ht="39" customHeight="1" thickBot="1" x14ac:dyDescent="0.25">
      <c r="A56" s="16">
        <v>46</v>
      </c>
      <c r="B56" s="18" t="s">
        <v>72</v>
      </c>
      <c r="C56" s="13" t="s">
        <v>22</v>
      </c>
      <c r="D56" s="20">
        <v>2</v>
      </c>
      <c r="E56" s="21">
        <v>531</v>
      </c>
      <c r="F56" s="44">
        <v>531</v>
      </c>
      <c r="G56" s="44">
        <v>539</v>
      </c>
      <c r="H56" s="12">
        <f t="shared" si="28"/>
        <v>533.66666666666663</v>
      </c>
      <c r="I56" s="12">
        <f t="shared" si="29"/>
        <v>4.6188021535170058</v>
      </c>
      <c r="J56" s="12">
        <f t="shared" si="30"/>
        <v>0.86548447598694678</v>
      </c>
      <c r="K56" s="10">
        <f t="shared" si="31"/>
        <v>1067.3333333333333</v>
      </c>
      <c r="L56" s="9">
        <f t="shared" si="32"/>
        <v>533.66666666666663</v>
      </c>
      <c r="M56" s="11">
        <f t="shared" si="33"/>
        <v>531</v>
      </c>
      <c r="N56" s="3">
        <f t="shared" si="34"/>
        <v>1062</v>
      </c>
    </row>
    <row r="57" spans="1:14" ht="39" customHeight="1" thickBot="1" x14ac:dyDescent="0.25">
      <c r="A57" s="16">
        <v>47</v>
      </c>
      <c r="B57" s="18" t="s">
        <v>73</v>
      </c>
      <c r="C57" s="13" t="s">
        <v>22</v>
      </c>
      <c r="D57" s="20">
        <v>4</v>
      </c>
      <c r="E57" s="43">
        <v>5445</v>
      </c>
      <c r="F57" s="44">
        <v>5445.83</v>
      </c>
      <c r="G57" s="44">
        <v>5600</v>
      </c>
      <c r="H57" s="12">
        <f t="shared" ref="H57:H60" si="35">AVERAGE(E57:G57)</f>
        <v>5496.9433333333336</v>
      </c>
      <c r="I57" s="12">
        <f t="shared" ref="I57:I60" si="36">SQRT(((SUM((POWER(E57-H57,2)),(POWER(F57-H57,2)),(POWER(G57-H57,2)))/(COLUMNS(E57:G57)-1))))</f>
        <v>89.250656206737986</v>
      </c>
      <c r="J57" s="12">
        <f t="shared" ref="J57:J60" si="37">I57/H57*100</f>
        <v>1.623641554853297</v>
      </c>
      <c r="K57" s="10">
        <f t="shared" ref="K57:K60" si="38">((D57/3)*(SUM(E57:G57)))</f>
        <v>21987.773333333334</v>
      </c>
      <c r="L57" s="9">
        <f t="shared" ref="L57:L60" si="39">AVERAGE(E57:G57)</f>
        <v>5496.9433333333336</v>
      </c>
      <c r="M57" s="11">
        <f t="shared" ref="M57:M59" si="40">MIN(E57:G57)</f>
        <v>5445</v>
      </c>
      <c r="N57" s="3">
        <f t="shared" ref="N57:N60" si="41">M57*D57</f>
        <v>21780</v>
      </c>
    </row>
    <row r="58" spans="1:14" ht="39" customHeight="1" thickBot="1" x14ac:dyDescent="0.25">
      <c r="A58" s="16">
        <v>48</v>
      </c>
      <c r="B58" s="18" t="s">
        <v>74</v>
      </c>
      <c r="C58" s="13" t="s">
        <v>22</v>
      </c>
      <c r="D58" s="20">
        <v>4</v>
      </c>
      <c r="E58" s="21">
        <v>1759</v>
      </c>
      <c r="F58" s="44">
        <v>1759</v>
      </c>
      <c r="G58" s="44">
        <v>1763</v>
      </c>
      <c r="H58" s="12">
        <f t="shared" si="35"/>
        <v>1760.3333333333333</v>
      </c>
      <c r="I58" s="12">
        <f t="shared" si="36"/>
        <v>2.3094010767585034</v>
      </c>
      <c r="J58" s="12">
        <f t="shared" si="37"/>
        <v>0.13119112346668263</v>
      </c>
      <c r="K58" s="10">
        <f t="shared" si="38"/>
        <v>7041.333333333333</v>
      </c>
      <c r="L58" s="9">
        <f t="shared" si="39"/>
        <v>1760.3333333333333</v>
      </c>
      <c r="M58" s="11">
        <f t="shared" si="40"/>
        <v>1759</v>
      </c>
      <c r="N58" s="3">
        <f t="shared" si="41"/>
        <v>7036</v>
      </c>
    </row>
    <row r="59" spans="1:14" ht="39" customHeight="1" thickBot="1" x14ac:dyDescent="0.25">
      <c r="A59" s="16">
        <v>49</v>
      </c>
      <c r="B59" s="18" t="s">
        <v>75</v>
      </c>
      <c r="C59" s="13" t="s">
        <v>22</v>
      </c>
      <c r="D59" s="20">
        <v>2</v>
      </c>
      <c r="E59" s="21">
        <v>1083.6600000000001</v>
      </c>
      <c r="F59" s="44">
        <v>1083.67</v>
      </c>
      <c r="G59" s="44">
        <v>1120</v>
      </c>
      <c r="H59" s="12">
        <f t="shared" si="35"/>
        <v>1095.7766666666666</v>
      </c>
      <c r="I59" s="12">
        <f t="shared" si="36"/>
        <v>20.978022626866704</v>
      </c>
      <c r="J59" s="12">
        <f t="shared" si="37"/>
        <v>1.914443267959107</v>
      </c>
      <c r="K59" s="10">
        <f t="shared" si="38"/>
        <v>2191.5533333333333</v>
      </c>
      <c r="L59" s="9">
        <f t="shared" si="39"/>
        <v>1095.7766666666666</v>
      </c>
      <c r="M59" s="11">
        <f t="shared" si="40"/>
        <v>1083.6600000000001</v>
      </c>
      <c r="N59" s="3">
        <f t="shared" si="41"/>
        <v>2167.3200000000002</v>
      </c>
    </row>
    <row r="60" spans="1:14" ht="39" customHeight="1" thickBot="1" x14ac:dyDescent="0.25">
      <c r="A60" s="16">
        <v>50</v>
      </c>
      <c r="B60" s="18" t="s">
        <v>76</v>
      </c>
      <c r="C60" s="13" t="s">
        <v>22</v>
      </c>
      <c r="D60" s="20">
        <v>1</v>
      </c>
      <c r="E60" s="43">
        <v>1104</v>
      </c>
      <c r="F60" s="44">
        <v>1304</v>
      </c>
      <c r="G60" s="44">
        <v>1140</v>
      </c>
      <c r="H60" s="12">
        <f t="shared" si="35"/>
        <v>1182.6666666666667</v>
      </c>
      <c r="I60" s="12">
        <f t="shared" si="36"/>
        <v>106.6083173740836</v>
      </c>
      <c r="J60" s="12">
        <f t="shared" si="37"/>
        <v>9.0142320214839557</v>
      </c>
      <c r="K60" s="10">
        <f t="shared" si="38"/>
        <v>1182.6666666666665</v>
      </c>
      <c r="L60" s="9">
        <f t="shared" si="39"/>
        <v>1182.6666666666667</v>
      </c>
      <c r="M60" s="11">
        <f>MIN(E60:G60)</f>
        <v>1104</v>
      </c>
      <c r="N60" s="3">
        <f t="shared" si="41"/>
        <v>1104</v>
      </c>
    </row>
    <row r="61" spans="1:14" ht="33" customHeight="1" x14ac:dyDescent="0.2">
      <c r="A61" s="14"/>
      <c r="B61" s="22"/>
      <c r="C61" s="23"/>
      <c r="D61" s="23"/>
      <c r="E61" s="23"/>
      <c r="F61" s="23"/>
      <c r="G61" s="23"/>
      <c r="H61" s="23"/>
      <c r="I61" s="23"/>
      <c r="J61" s="24"/>
      <c r="K61" s="42" t="s">
        <v>11</v>
      </c>
      <c r="L61" s="42"/>
      <c r="M61" s="42"/>
      <c r="N61" s="15">
        <f>SUM(N10:N60)</f>
        <v>153753.02000000002</v>
      </c>
    </row>
    <row r="62" spans="1:14" ht="12.75" customHeight="1" x14ac:dyDescent="0.2">
      <c r="N62" s="4"/>
    </row>
    <row r="63" spans="1:14" x14ac:dyDescent="0.2">
      <c r="A63" s="34" t="s">
        <v>15</v>
      </c>
      <c r="B63" s="34"/>
      <c r="C63" s="34"/>
      <c r="D63" s="34"/>
      <c r="E63" s="35">
        <f>N61</f>
        <v>153753.02000000002</v>
      </c>
      <c r="F63" s="41" t="s">
        <v>77</v>
      </c>
      <c r="G63" s="41"/>
      <c r="H63" s="41"/>
      <c r="I63" s="41"/>
      <c r="J63" s="41"/>
      <c r="K63" s="41"/>
      <c r="L63" s="41"/>
      <c r="M63" s="41"/>
      <c r="N63" s="41"/>
    </row>
    <row r="64" spans="1:14" x14ac:dyDescent="0.2">
      <c r="A64" s="34"/>
      <c r="B64" s="34"/>
      <c r="C64" s="34"/>
      <c r="D64" s="34"/>
      <c r="E64" s="35"/>
      <c r="F64" s="41"/>
      <c r="G64" s="41"/>
      <c r="H64" s="41"/>
      <c r="I64" s="41"/>
      <c r="J64" s="41"/>
      <c r="K64" s="41"/>
      <c r="L64" s="41"/>
      <c r="M64" s="41"/>
      <c r="N64" s="41"/>
    </row>
    <row r="65" spans="2:2" x14ac:dyDescent="0.2">
      <c r="B65" s="1" t="s">
        <v>14</v>
      </c>
    </row>
    <row r="68" spans="2:2" x14ac:dyDescent="0.2">
      <c r="B68" s="2" t="s">
        <v>23</v>
      </c>
    </row>
    <row r="69" spans="2:2" x14ac:dyDescent="0.2">
      <c r="B69" s="2"/>
    </row>
    <row r="70" spans="2:2" x14ac:dyDescent="0.2">
      <c r="B70" s="2"/>
    </row>
    <row r="71" spans="2:2" x14ac:dyDescent="0.2">
      <c r="B71" s="2" t="s">
        <v>24</v>
      </c>
    </row>
    <row r="72" spans="2:2" x14ac:dyDescent="0.2">
      <c r="B72" s="2"/>
    </row>
    <row r="74" spans="2:2" x14ac:dyDescent="0.2">
      <c r="B74" s="2" t="s">
        <v>25</v>
      </c>
    </row>
    <row r="77" spans="2:2" x14ac:dyDescent="0.2">
      <c r="B77" s="2"/>
    </row>
  </sheetData>
  <autoFilter ref="A10:S35" xr:uid="{00000000-0009-0000-0000-000000000000}"/>
  <mergeCells count="26">
    <mergeCell ref="A63:D64"/>
    <mergeCell ref="E63:E64"/>
    <mergeCell ref="A2:N2"/>
    <mergeCell ref="A6:N6"/>
    <mergeCell ref="A7:N7"/>
    <mergeCell ref="A8:A10"/>
    <mergeCell ref="B8:B10"/>
    <mergeCell ref="C8:C10"/>
    <mergeCell ref="D8:D10"/>
    <mergeCell ref="E8:G8"/>
    <mergeCell ref="H8:J8"/>
    <mergeCell ref="A3:N3"/>
    <mergeCell ref="N9:N10"/>
    <mergeCell ref="A5:N5"/>
    <mergeCell ref="F63:N64"/>
    <mergeCell ref="K61:M61"/>
    <mergeCell ref="B61:J61"/>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2026-05-23T12:09:24Z</cp:lastPrinted>
  <dcterms:created xsi:type="dcterms:W3CDTF">2014-01-15T18:15:09Z</dcterms:created>
  <dcterms:modified xsi:type="dcterms:W3CDTF">2026-06-10T11:07:59Z</dcterms:modified>
</cp:coreProperties>
</file>