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30" yWindow="60" windowWidth="18120" windowHeight="11130" tabRatio="500"/>
  </bookViews>
  <sheets>
    <sheet name="Лист1" sheetId="1" r:id="rId1"/>
  </sheets>
  <definedNames>
    <definedName name="_xlnm._FilterDatabase" localSheetId="0" hidden="1">Лист1!$C$1:$C$16</definedName>
    <definedName name="_xlnm.Print_Area" localSheetId="0">Лист1!$A$1:$L$16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M6" i="1" l="1"/>
  <c r="M7" i="1" l="1"/>
  <c r="H6" i="1" l="1"/>
  <c r="K6" i="1" l="1"/>
  <c r="L6" i="1" s="1"/>
  <c r="L7" i="1" s="1"/>
  <c r="I6" i="1"/>
  <c r="J6" i="1" l="1"/>
</calcChain>
</file>

<file path=xl/sharedStrings.xml><?xml version="1.0" encoding="utf-8"?>
<sst xmlns="http://schemas.openxmlformats.org/spreadsheetml/2006/main" count="28" uniqueCount="28">
  <si>
    <t>Ед. изм.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</si>
  <si>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</si>
  <si>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</si>
  <si>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</si>
  <si>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</si>
  <si>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Предложение №1 коммерческое предложение </t>
  </si>
  <si>
    <t xml:space="preserve">Предложение №2 коммерческое предложение </t>
  </si>
  <si>
    <t xml:space="preserve">Предложение №3 коммерческое предложение 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</si>
  <si>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</si>
  <si>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</si>
  <si>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</si>
  <si>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Цена за единицу изм. (руб.)</t>
  </si>
  <si>
    <r>
      <rPr>
        <b/>
        <sz val="10"/>
        <color rgb="FF000000"/>
        <rFont val="Times New Roman"/>
        <family val="1"/>
        <charset val="204"/>
      </rPr>
      <t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</si>
  <si>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Итого:</t>
  </si>
  <si>
    <t>руб.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</si>
  <si>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контракта.
В сумму Контракта включены стоимость расходных материалов, их доставка, другие расходы необходимые для исполнения Контракта, а также расходы на уплату налогов, сборов, пошлин и других обязательных платежей.</t>
  </si>
  <si>
    <t>Расчет НМЦК составили:</t>
  </si>
  <si>
    <t>А.В. Красноперов</t>
  </si>
  <si>
    <t>старший лейтенант внутренней службы</t>
  </si>
  <si>
    <t>Главный специалист (метролог) ОТ и ТО УМТО Главного управления</t>
  </si>
  <si>
    <t xml:space="preserve">Используемый метод определения начальной (максимальной) цены контракта:  Метод сопоставимых рыночных цен (анализ рынка).
Обоснование выбранного метода обоснования начальной (максимальной) цены контракта: выбран метод сопоставимых рыночных цен (анализ рынка) в связи с тем, что он является приоритетным по отношению к остальным и закупаемый товар (работа, услуга) в широком ассортименте представлен на функционирующем рынке. Данный метод предусматривает подготовку рыночных предложений на условиях, заявленных Заказчиком.                                        
</t>
  </si>
  <si>
    <t>Обоснование начальной максимальной цены контракта</t>
  </si>
  <si>
    <t>В результате проведенного расчета НЦМК  составила:</t>
  </si>
  <si>
    <t>Наименование услуги</t>
  </si>
  <si>
    <t>усл. Ед.</t>
  </si>
  <si>
    <t>пятьдесят тысяч семьсот двадцать шесть рублей 67 копеек</t>
  </si>
  <si>
    <t>Исходя из доведенн6ых объёмов лимитов бюджетных обязательств начальная (максимальная) цена контракта  устанавливается в размере 43 600 (сорок три тысячи шестьсот) рублей 00 копеек.</t>
  </si>
  <si>
    <t>Оказание услуг по поверке транспортной меры бензовоза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</si>
</sst>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12" x14ac:knownFonts="1"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4" fontId="11" fillId="0" borderId="0" applyBorder="0" applyProtection="0"/>
    <xf numFmtId="0" fontId="1" fillId="0" borderId="0"/>
    <xf numFmtId="0" fontId="11" fillId="0" borderId="0"/>
  </cellStyleXfs>
  <cellXfs count="6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10" fillId="0" borderId="0" xfId="2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3" fillId="0" borderId="0" xfId="0" applyNumberFormat="1" applyFont="1" applyFill="1"/>
    <xf numFmtId="2" fontId="5" fillId="0" borderId="1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center"/>
    </xf>
    <xf numFmtId="2" fontId="2" fillId="0" borderId="0" xfId="2" applyNumberFormat="1" applyFont="1" applyFill="1" applyBorder="1" applyAlignment="1">
      <alignment horizontal="center"/>
    </xf>
    <xf numFmtId="2" fontId="0" fillId="0" borderId="0" xfId="0" applyNumberFormat="1" applyFill="1" applyBorder="1"/>
    <xf numFmtId="2" fontId="3" fillId="0" borderId="0" xfId="0" applyNumberFormat="1" applyFont="1" applyFill="1" applyBorder="1"/>
    <xf numFmtId="2" fontId="0" fillId="0" borderId="0" xfId="0" applyNumberFormat="1" applyFill="1"/>
    <xf numFmtId="4" fontId="5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Alignment="1">
      <alignment wrapText="1"/>
    </xf>
    <xf numFmtId="0" fontId="3" fillId="0" borderId="0" xfId="0" applyFont="1" applyFill="1"/>
    <xf numFmtId="2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9" fillId="0" borderId="0" xfId="2" applyFont="1" applyFill="1" applyBorder="1" applyAlignment="1">
      <alignment horizontal="right"/>
    </xf>
    <xf numFmtId="0" fontId="9" fillId="0" borderId="0" xfId="2" applyFont="1" applyFill="1" applyBorder="1" applyAlignment="1">
      <alignment horizontal="center"/>
    </xf>
    <xf numFmtId="4" fontId="6" fillId="0" borderId="1" xfId="2" applyNumberFormat="1" applyFont="1" applyFill="1" applyBorder="1" applyAlignment="1">
      <alignment horizontal="center" vertical="center"/>
    </xf>
    <xf numFmtId="4" fontId="2" fillId="0" borderId="0" xfId="2" applyNumberFormat="1" applyFont="1" applyFill="1" applyBorder="1" applyAlignment="1">
      <alignment horizontal="center"/>
    </xf>
    <xf numFmtId="2" fontId="10" fillId="0" borderId="0" xfId="2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2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4" fontId="5" fillId="0" borderId="0" xfId="0" applyNumberFormat="1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2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view="pageBreakPreview" zoomScale="80" zoomScaleSheetLayoutView="80" workbookViewId="0">
      <selection activeCell="B9" sqref="B9"/>
    </sheetView>
  </sheetViews>
  <sheetFormatPr defaultColWidth="8.7109375" defaultRowHeight="15" x14ac:dyDescent="0.25"/>
  <cols>
    <col min="1" max="1" width="6.7109375" style="26" customWidth="1"/>
    <col min="2" max="2" width="74.42578125" style="16" customWidth="1"/>
    <col min="3" max="3" width="5.7109375" style="16" customWidth="1"/>
    <col min="4" max="4" width="6.5703125" style="16" customWidth="1"/>
    <col min="5" max="5" width="15.42578125" style="5" customWidth="1"/>
    <col min="6" max="6" width="15.140625" style="5" customWidth="1"/>
    <col min="7" max="7" width="15" style="39" customWidth="1"/>
    <col min="8" max="8" width="13.7109375" style="5" customWidth="1"/>
    <col min="9" max="9" width="14" style="16" customWidth="1"/>
    <col min="10" max="10" width="12.28515625" style="12" customWidth="1"/>
    <col min="11" max="11" width="12.5703125" style="16" customWidth="1"/>
    <col min="12" max="12" width="20.140625" style="16" customWidth="1"/>
    <col min="13" max="13" width="14.28515625" style="16" customWidth="1"/>
    <col min="14" max="14" width="8.7109375" style="16"/>
    <col min="15" max="17" width="11.140625" style="16" bestFit="1" customWidth="1"/>
    <col min="18" max="16384" width="8.7109375" style="16"/>
  </cols>
  <sheetData>
    <row r="1" spans="1:22" s="19" customFormat="1" x14ac:dyDescent="0.25">
      <c r="A1" s="17"/>
      <c r="B1" s="18"/>
      <c r="E1" s="1"/>
      <c r="F1" s="20"/>
      <c r="G1" s="20"/>
      <c r="H1" s="1"/>
      <c r="J1" s="6"/>
      <c r="L1" s="21"/>
    </row>
    <row r="2" spans="1:22" s="19" customFormat="1" ht="36" customHeight="1" x14ac:dyDescent="0.2">
      <c r="A2" s="47" t="s">
        <v>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22" s="40" customFormat="1" ht="47.25" customHeight="1" x14ac:dyDescent="0.25">
      <c r="A3" s="48" t="s">
        <v>20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22" ht="53.45" customHeight="1" x14ac:dyDescent="0.25">
      <c r="A4" s="47"/>
      <c r="B4" s="50" t="s">
        <v>23</v>
      </c>
      <c r="C4" s="52" t="s">
        <v>0</v>
      </c>
      <c r="D4" s="52" t="s">
        <v>1</v>
      </c>
      <c r="E4" s="54" t="s">
        <v>2</v>
      </c>
      <c r="F4" s="55"/>
      <c r="G4" s="56"/>
      <c r="H4" s="57" t="s">
        <v>3</v>
      </c>
      <c r="I4" s="58"/>
      <c r="J4" s="59"/>
      <c r="K4" s="60" t="s">
        <v>4</v>
      </c>
      <c r="L4" s="61"/>
    </row>
    <row r="5" spans="1:22" ht="92.25" customHeight="1" x14ac:dyDescent="0.25">
      <c r="A5" s="49"/>
      <c r="B5" s="51"/>
      <c r="C5" s="53"/>
      <c r="D5" s="53"/>
      <c r="E5" s="2" t="s">
        <v>5</v>
      </c>
      <c r="F5" s="22" t="s">
        <v>6</v>
      </c>
      <c r="G5" s="22" t="s">
        <v>7</v>
      </c>
      <c r="H5" s="2" t="s">
        <v>8</v>
      </c>
      <c r="I5" s="23" t="s">
        <v>9</v>
      </c>
      <c r="J5" s="7" t="s">
        <v>10</v>
      </c>
      <c r="K5" s="23" t="s">
        <v>11</v>
      </c>
      <c r="L5" s="23" t="s">
        <v>12</v>
      </c>
    </row>
    <row r="6" spans="1:22" ht="32.25" customHeight="1" x14ac:dyDescent="0.25">
      <c r="A6" s="24">
        <v>1</v>
      </c>
      <c r="B6" s="42" t="s">
        <v>27</v>
      </c>
      <c r="C6" s="25" t="s">
        <v>24</v>
      </c>
      <c r="D6" s="41">
        <v>1</v>
      </c>
      <c r="E6" s="14">
        <v>43600</v>
      </c>
      <c r="F6" s="14">
        <v>53680</v>
      </c>
      <c r="G6" s="14">
        <v>54900</v>
      </c>
      <c r="H6" s="14">
        <f>AVERAGE(E6:G6)</f>
        <v>50726.666666666664</v>
      </c>
      <c r="I6" s="15">
        <f t="shared" ref="I6" si="0">STDEVA(E6:G6)</f>
        <v>6201.9459311842875</v>
      </c>
      <c r="J6" s="8">
        <f t="shared" ref="J6" si="1">I6/H6*100</f>
        <v>12.226204359017521</v>
      </c>
      <c r="K6" s="13">
        <f>ROUND(H6,2)</f>
        <v>50726.67</v>
      </c>
      <c r="L6" s="13">
        <f>K6*D6</f>
        <v>50726.67</v>
      </c>
      <c r="M6" s="16">
        <f>F6*D6</f>
        <v>53680</v>
      </c>
      <c r="O6" s="12"/>
      <c r="P6" s="12"/>
      <c r="Q6" s="12"/>
      <c r="T6" s="12"/>
      <c r="U6" s="12"/>
      <c r="V6" s="12"/>
    </row>
    <row r="7" spans="1:22" ht="15" customHeight="1" x14ac:dyDescent="0.25">
      <c r="B7" s="27" t="s">
        <v>13</v>
      </c>
      <c r="C7" s="27"/>
      <c r="D7" s="28"/>
      <c r="E7" s="29"/>
      <c r="F7" s="29"/>
      <c r="G7" s="29"/>
      <c r="H7" s="14"/>
      <c r="I7" s="30"/>
      <c r="J7" s="9"/>
      <c r="K7" s="30"/>
      <c r="L7" s="13">
        <f>SUM(L6:L6)</f>
        <v>50726.67</v>
      </c>
      <c r="M7" s="13">
        <f>SUM(M6:M6)</f>
        <v>53680</v>
      </c>
    </row>
    <row r="8" spans="1:22" ht="15" customHeight="1" x14ac:dyDescent="0.25">
      <c r="B8" s="27"/>
      <c r="C8" s="27"/>
      <c r="D8" s="28"/>
      <c r="E8" s="3"/>
      <c r="F8" s="3"/>
      <c r="G8" s="31"/>
      <c r="H8" s="32"/>
      <c r="I8" s="26"/>
      <c r="J8" s="10"/>
      <c r="K8" s="30"/>
      <c r="L8" s="26"/>
    </row>
    <row r="9" spans="1:22" s="35" customFormat="1" ht="13.15" customHeight="1" x14ac:dyDescent="0.25">
      <c r="A9" s="33" t="s">
        <v>22</v>
      </c>
      <c r="B9" s="33"/>
      <c r="C9" s="33"/>
      <c r="D9" s="33"/>
      <c r="E9" s="43">
        <f>L6</f>
        <v>50726.67</v>
      </c>
      <c r="F9" s="34" t="s">
        <v>14</v>
      </c>
      <c r="G9" s="62" t="s">
        <v>25</v>
      </c>
      <c r="H9" s="62"/>
      <c r="I9" s="62"/>
      <c r="J9" s="62"/>
      <c r="K9" s="62"/>
      <c r="L9" s="62"/>
    </row>
    <row r="10" spans="1:22" s="35" customFormat="1" ht="24" customHeight="1" x14ac:dyDescent="0.25">
      <c r="A10" s="45"/>
      <c r="B10" s="45"/>
      <c r="C10" s="45"/>
      <c r="D10" s="45"/>
      <c r="E10" s="45"/>
      <c r="F10" s="34"/>
      <c r="G10" s="62"/>
      <c r="H10" s="62"/>
      <c r="I10" s="62"/>
      <c r="J10" s="62"/>
      <c r="K10" s="62"/>
      <c r="L10" s="62"/>
    </row>
    <row r="11" spans="1:22" s="35" customFormat="1" ht="24" customHeight="1" x14ac:dyDescent="0.25">
      <c r="A11" s="45" t="s">
        <v>26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</row>
    <row r="12" spans="1:22" s="19" customFormat="1" ht="38.25" customHeight="1" x14ac:dyDescent="0.2">
      <c r="A12" s="17"/>
      <c r="B12" s="46" t="s">
        <v>15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22" ht="15" customHeight="1" x14ac:dyDescent="0.25">
      <c r="A13" s="17"/>
      <c r="B13" s="36"/>
      <c r="C13" s="17"/>
      <c r="D13" s="17"/>
      <c r="E13" s="4"/>
      <c r="F13" s="37"/>
      <c r="G13" s="37"/>
      <c r="H13" s="4"/>
      <c r="I13" s="17"/>
      <c r="J13" s="11"/>
      <c r="K13" s="17"/>
      <c r="L13" s="17"/>
    </row>
    <row r="14" spans="1:22" s="19" customFormat="1" ht="15" customHeight="1" x14ac:dyDescent="0.2">
      <c r="A14" s="17"/>
      <c r="B14" s="38" t="s">
        <v>16</v>
      </c>
      <c r="C14" s="17"/>
      <c r="D14" s="17"/>
      <c r="E14" s="4"/>
      <c r="F14" s="37"/>
      <c r="G14" s="37"/>
      <c r="H14" s="4"/>
      <c r="I14" s="17"/>
      <c r="J14" s="11"/>
      <c r="K14" s="17"/>
      <c r="L14" s="17"/>
    </row>
    <row r="15" spans="1:22" s="19" customFormat="1" ht="15" customHeight="1" x14ac:dyDescent="0.2">
      <c r="A15" s="17"/>
      <c r="B15" s="38" t="s">
        <v>19</v>
      </c>
      <c r="C15" s="17"/>
      <c r="D15" s="17"/>
      <c r="E15" s="4"/>
      <c r="F15" s="37"/>
      <c r="G15" s="37"/>
      <c r="H15" s="4"/>
      <c r="I15" s="17"/>
      <c r="J15" s="11"/>
      <c r="K15" s="17"/>
      <c r="L15" s="17"/>
    </row>
    <row r="16" spans="1:22" s="19" customFormat="1" ht="15" customHeight="1" x14ac:dyDescent="0.2">
      <c r="A16" s="17"/>
      <c r="B16" s="19" t="s">
        <v>18</v>
      </c>
      <c r="E16" s="1"/>
      <c r="F16" s="1"/>
      <c r="G16" s="20"/>
      <c r="H16" s="1"/>
      <c r="J16" s="6"/>
      <c r="K16" s="44" t="s">
        <v>17</v>
      </c>
      <c r="L16" s="44"/>
    </row>
  </sheetData>
  <autoFilter ref="C1:C16"/>
  <mergeCells count="14">
    <mergeCell ref="K16:L16"/>
    <mergeCell ref="A10:E10"/>
    <mergeCell ref="B12:L12"/>
    <mergeCell ref="A2:L2"/>
    <mergeCell ref="A3:L3"/>
    <mergeCell ref="A4:A5"/>
    <mergeCell ref="B4:B5"/>
    <mergeCell ref="C4:C5"/>
    <mergeCell ref="D4:D5"/>
    <mergeCell ref="E4:G4"/>
    <mergeCell ref="H4:J4"/>
    <mergeCell ref="K4:L4"/>
    <mergeCell ref="G9:L10"/>
    <mergeCell ref="A11:L11"/>
  </mergeCells>
  <pageMargins left="0.70866141732283472" right="0.70866141732283472" top="0.74803149606299213" bottom="0.74803149606299213" header="0.51181102362204722" footer="0.51181102362204722"/>
  <pageSetup paperSize="9" scale="61" firstPageNumber="0" orientation="landscape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cp:revision>1</cp:revision>
  <cp:lastPrinted>2025-07-02T07:03:44Z</cp:lastPrinted>
  <dcterms:created xsi:type="dcterms:W3CDTF">2022-03-23T02:44:28Z</dcterms:created>
  <dcterms:modified xsi:type="dcterms:W3CDTF">2026-07-17T05:00:30Z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