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74943B0-B725-4C01-B171-3F10317087FC}" xr6:coauthVersionLast="36" xr6:coauthVersionMax="36" xr10:uidLastSave="{00000000-0000-0000-0000-000000000000}"/>
  <bookViews>
    <workbookView xWindow="0" yWindow="0" windowWidth="21210" windowHeight="1186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ОЦДИ!$A$1:$K$15</definedName>
  </definedNames>
  <calcPr calcId="191029"/>
</workbook>
</file>

<file path=xl/calcChain.xml><?xml version="1.0" encoding="utf-8"?>
<calcChain xmlns="http://schemas.openxmlformats.org/spreadsheetml/2006/main">
  <c r="F3" i="5" l="1"/>
  <c r="F4" i="5" s="1"/>
  <c r="F2" i="5"/>
  <c r="A20" i="6" l="1"/>
  <c r="C2" i="6" l="1"/>
  <c r="C3" i="6"/>
  <c r="C4" i="6"/>
  <c r="C5" i="6"/>
  <c r="C6" i="6"/>
  <c r="C1" i="6"/>
  <c r="C7" i="6" l="1"/>
  <c r="I6" i="4"/>
  <c r="H6" i="4"/>
  <c r="K6" i="4" s="1"/>
  <c r="J6" i="4" l="1"/>
  <c r="K7" i="4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<sst xmlns="http://schemas.openxmlformats.org/spreadsheetml/2006/main" count="22" uniqueCount="22">
  <si>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</si>
  <si>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</si>
  <si>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</si>
  <si>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</si>
  <si>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</si>
  <si>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</si>
  <si>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</si>
  <si>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</si>
  <si>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</si>
  <si>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</si>
  <si>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</si>
  <si>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</si>
  <si>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</si>
  <si>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</si>
  <si>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</si>
  <si>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Решетка чугунная щелевая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</si>
  <si>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91 408 (Девяносто одна тысяча четыреста восемь) рублей 00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</si>
  <si>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Дата подготовки расчета стартовой цены: 24.07.2026</t>
  </si>
  <si>
    <t>Источник информации №1: Интернет-магазин (https://yunimag.ru)</t>
  </si>
  <si>
    <t>Источник информации №2: Интернет-магазин (https://www.vseinstrumenti.ru)</t>
  </si>
  <si>
    <t>Источник информации №3: Интернет-магазин (https://www.chipdip.ru)</t>
  </si>
  <si>
    <t xml:space="preserve">Расчет стартовой цены методом сопоставимых рыночных цен (анализа рынка)
на поставку решеток чугунных щелевых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</si>
</sst>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0"/>
  <sheetViews>
    <sheetView showGridLines="0" tabSelected="1" zoomScale="85" zoomScaleNormal="85" workbookViewId="0">
      <selection activeCell="A15" sqref="A15:XFD15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6384" width="8.7109375" style="1"/>
  </cols>
  <sheetData>
    <row r="1" spans="1:12" ht="38.25" customHeight="1">
      <c r="A1" s="50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6"/>
    </row>
    <row r="2" spans="1:12" s="17" customFormat="1" ht="112.5" customHeight="1">
      <c r="A2" s="49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26"/>
    </row>
    <row r="3" spans="1:12" ht="40.9" customHeight="1">
      <c r="A3" s="41" t="s">
        <v>2</v>
      </c>
      <c r="B3" s="41" t="s">
        <v>4</v>
      </c>
      <c r="C3" s="41" t="s">
        <v>0</v>
      </c>
      <c r="D3" s="41" t="s">
        <v>5</v>
      </c>
      <c r="E3" s="46" t="s">
        <v>7</v>
      </c>
      <c r="F3" s="46" t="s">
        <v>9</v>
      </c>
      <c r="G3" s="46" t="s">
        <v>10</v>
      </c>
      <c r="H3" s="43" t="s">
        <v>6</v>
      </c>
      <c r="I3" s="38" t="s">
        <v>11</v>
      </c>
      <c r="J3" s="41" t="s">
        <v>8</v>
      </c>
      <c r="K3" s="42" t="s">
        <v>1</v>
      </c>
      <c r="L3" s="6"/>
    </row>
    <row r="4" spans="1:12" ht="15" customHeight="1">
      <c r="A4" s="41"/>
      <c r="B4" s="41"/>
      <c r="C4" s="41"/>
      <c r="D4" s="41"/>
      <c r="E4" s="47"/>
      <c r="F4" s="47"/>
      <c r="G4" s="47"/>
      <c r="H4" s="44"/>
      <c r="I4" s="39"/>
      <c r="J4" s="41"/>
      <c r="K4" s="42"/>
      <c r="L4" s="6"/>
    </row>
    <row r="5" spans="1:12" ht="31.9" customHeight="1" thickBot="1">
      <c r="A5" s="38"/>
      <c r="B5" s="38"/>
      <c r="C5" s="38"/>
      <c r="D5" s="38"/>
      <c r="E5" s="47"/>
      <c r="F5" s="47"/>
      <c r="G5" s="47"/>
      <c r="H5" s="45"/>
      <c r="I5" s="40"/>
      <c r="J5" s="41"/>
      <c r="K5" s="42"/>
      <c r="L5" s="6"/>
    </row>
    <row r="6" spans="1:12" ht="23.25" customHeight="1" thickBot="1">
      <c r="A6" s="19">
        <v>1</v>
      </c>
      <c r="B6" s="20" t="s">
        <v>15</v>
      </c>
      <c r="C6" s="21" t="s">
        <v>14</v>
      </c>
      <c r="D6" s="22">
        <v>100</v>
      </c>
      <c r="E6" s="16">
        <v>906.24</v>
      </c>
      <c r="F6" s="30">
        <v>846</v>
      </c>
      <c r="G6" s="33">
        <v>990</v>
      </c>
      <c r="H6" s="25">
        <f t="shared" ref="H6" si="0">ROUND(AVERAGE(E6:G6),2)</f>
        <v>914.08</v>
      </c>
      <c r="I6" s="23">
        <f t="shared" ref="I6" si="1">STDEV(E6:G6)</f>
        <v>72.31942477647344</v>
      </c>
      <c r="J6" s="24">
        <f t="shared" ref="J6" si="2">I6/H6*100</f>
        <v>7.9117172213015747</v>
      </c>
      <c r="K6" s="27">
        <f t="shared" ref="K6" si="3">H6*D6</f>
        <v>91408</v>
      </c>
      <c r="L6" s="6"/>
    </row>
    <row r="7" spans="1:12" ht="15" customHeight="1">
      <c r="A7" s="52" t="s">
        <v>3</v>
      </c>
      <c r="B7" s="52"/>
      <c r="C7" s="52"/>
      <c r="D7" s="52"/>
      <c r="E7" s="52"/>
      <c r="F7" s="52"/>
      <c r="G7" s="52"/>
      <c r="H7" s="52"/>
      <c r="I7" s="52"/>
      <c r="J7" s="53"/>
      <c r="K7" s="35">
        <f>SUM(K6:K6)</f>
        <v>91408</v>
      </c>
      <c r="L7" s="6"/>
    </row>
    <row r="8" spans="1:12" ht="72.75" customHeight="1">
      <c r="A8" s="51" t="s">
        <v>16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6"/>
    </row>
    <row r="9" spans="1:12" ht="21.75" customHeight="1">
      <c r="A9" s="48" t="s">
        <v>17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6"/>
    </row>
    <row r="10" spans="1:12" ht="18.75">
      <c r="A10" s="28" t="s">
        <v>13</v>
      </c>
      <c r="B10" s="15"/>
      <c r="C10" s="8"/>
      <c r="D10" s="8"/>
      <c r="E10" s="9"/>
      <c r="F10" s="9"/>
      <c r="G10" s="9"/>
      <c r="H10" s="9"/>
      <c r="I10" s="10"/>
      <c r="J10" s="10"/>
      <c r="K10" s="10"/>
      <c r="L10" s="6"/>
    </row>
    <row r="11" spans="1:12" ht="15.75">
      <c r="A11" s="28" t="s">
        <v>18</v>
      </c>
      <c r="B11" s="28"/>
      <c r="C11" s="8"/>
      <c r="D11" s="8"/>
      <c r="E11" s="9"/>
      <c r="F11" s="9"/>
      <c r="G11" s="9"/>
      <c r="H11" s="9"/>
      <c r="I11" s="11"/>
      <c r="J11" s="12"/>
      <c r="K11" s="12"/>
      <c r="L11" s="6"/>
    </row>
    <row r="12" spans="1:12" ht="15.75">
      <c r="A12" s="28" t="s">
        <v>19</v>
      </c>
      <c r="B12" s="28"/>
      <c r="C12" s="7"/>
      <c r="D12" s="7"/>
      <c r="E12" s="14"/>
      <c r="F12" s="14"/>
      <c r="G12" s="14"/>
      <c r="H12" s="14"/>
      <c r="I12" s="29"/>
      <c r="J12" s="29"/>
      <c r="K12" s="12"/>
      <c r="L12" s="6"/>
    </row>
    <row r="13" spans="1:12" ht="15.75">
      <c r="A13" s="28" t="s">
        <v>20</v>
      </c>
      <c r="B13" s="28"/>
      <c r="C13" s="7"/>
      <c r="D13" s="7"/>
      <c r="E13" s="14"/>
      <c r="F13" s="8"/>
      <c r="G13" s="14"/>
      <c r="H13" s="14"/>
      <c r="I13" s="29"/>
      <c r="J13" s="29"/>
      <c r="K13" s="12"/>
      <c r="L13" s="6"/>
    </row>
    <row r="14" spans="1:12" ht="15.75">
      <c r="A14" s="7"/>
      <c r="B14" s="15"/>
      <c r="C14" s="7"/>
      <c r="D14" s="7"/>
      <c r="E14" s="14"/>
      <c r="F14" s="8"/>
      <c r="G14" s="14"/>
      <c r="H14" s="14"/>
      <c r="I14" s="29"/>
      <c r="J14" s="29"/>
      <c r="K14" s="12"/>
      <c r="L14" s="6"/>
    </row>
    <row r="15" spans="1:12" ht="15.75">
      <c r="A15" s="7"/>
      <c r="B15" s="13"/>
      <c r="C15" s="8"/>
      <c r="D15" s="18"/>
      <c r="E15" s="18"/>
      <c r="F15" s="36"/>
      <c r="G15" s="36"/>
      <c r="H15" s="36"/>
      <c r="I15" s="37"/>
      <c r="J15" s="37"/>
      <c r="K15" s="12"/>
      <c r="L15" s="6"/>
    </row>
    <row r="16" spans="1:12">
      <c r="I16" s="4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</sheetData>
  <mergeCells count="18">
    <mergeCell ref="A2:K2"/>
    <mergeCell ref="A1:K1"/>
    <mergeCell ref="A8:K8"/>
    <mergeCell ref="A7:J7"/>
    <mergeCell ref="C3:C5"/>
    <mergeCell ref="E3:E5"/>
    <mergeCell ref="A3:A5"/>
    <mergeCell ref="B3:B5"/>
    <mergeCell ref="D3:D5"/>
    <mergeCell ref="F15:H15"/>
    <mergeCell ref="I15:J15"/>
    <mergeCell ref="I3:I5"/>
    <mergeCell ref="J3:J5"/>
    <mergeCell ref="K3:K5"/>
    <mergeCell ref="H3:H5"/>
    <mergeCell ref="F3:F5"/>
    <mergeCell ref="G3:G5"/>
    <mergeCell ref="A9:K9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22">
        <v>4</v>
      </c>
      <c r="E2" s="16">
        <v>78501.7</v>
      </c>
      <c r="F2" s="32">
        <f>D2*E2</f>
        <v>314006.8</v>
      </c>
    </row>
    <row r="3" spans="4:6" ht="16.5" thickBot="1">
      <c r="D3" s="22">
        <v>4</v>
      </c>
      <c r="E3" s="16">
        <v>22796.47</v>
      </c>
      <c r="F3" s="32">
        <f>D3*E3</f>
        <v>91185.88</v>
      </c>
    </row>
    <row r="4" spans="4:6">
      <c r="F4" s="32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22">
        <v>30</v>
      </c>
      <c r="B1" s="33">
        <v>1683.6</v>
      </c>
      <c r="C1" s="32">
        <f>A1*B1</f>
        <v>50508</v>
      </c>
    </row>
    <row r="2" spans="1:3" ht="16.5" thickBot="1">
      <c r="A2" s="22">
        <v>30</v>
      </c>
      <c r="B2" s="33">
        <v>1976.4</v>
      </c>
      <c r="C2" s="32">
        <f t="shared" ref="C2:C6" si="0">A2*B2</f>
        <v>59292</v>
      </c>
    </row>
    <row r="3" spans="1:3" ht="16.5" thickBot="1">
      <c r="A3" s="22">
        <v>115</v>
      </c>
      <c r="B3" s="33">
        <v>2415.6</v>
      </c>
      <c r="C3" s="32">
        <f t="shared" si="0"/>
        <v>277794</v>
      </c>
    </row>
    <row r="4" spans="1:3" ht="16.5" thickBot="1">
      <c r="A4" s="22">
        <v>150</v>
      </c>
      <c r="B4" s="33">
        <v>2696.2</v>
      </c>
      <c r="C4" s="32">
        <f t="shared" si="0"/>
        <v>404430</v>
      </c>
    </row>
    <row r="5" spans="1:3" ht="16.5" thickBot="1">
      <c r="A5" s="22">
        <v>15</v>
      </c>
      <c r="B5" s="33">
        <v>2989</v>
      </c>
      <c r="C5" s="32">
        <f t="shared" si="0"/>
        <v>44835</v>
      </c>
    </row>
    <row r="6" spans="1:3" ht="16.5" thickBot="1">
      <c r="A6" s="22">
        <v>5</v>
      </c>
      <c r="B6" s="33">
        <v>3672.2</v>
      </c>
      <c r="C6" s="32">
        <f t="shared" si="0"/>
        <v>18361</v>
      </c>
    </row>
    <row r="7" spans="1:3">
      <c r="A7" s="31"/>
      <c r="C7" s="32">
        <f>SUM(C1:C6)</f>
        <v>855220</v>
      </c>
    </row>
    <row r="14" spans="1:3" ht="15.75">
      <c r="A14" s="33">
        <v>1683.6</v>
      </c>
    </row>
    <row r="15" spans="1:3" ht="15.75">
      <c r="A15" s="33">
        <v>1976.4</v>
      </c>
    </row>
    <row r="16" spans="1:3" ht="15.75">
      <c r="A16" s="33">
        <v>2415.6</v>
      </c>
    </row>
    <row r="17" spans="1:1" ht="15.75">
      <c r="A17" s="33">
        <v>2696.2</v>
      </c>
    </row>
    <row r="18" spans="1:1" ht="15.75">
      <c r="A18" s="33">
        <v>2989</v>
      </c>
    </row>
    <row r="19" spans="1:1" ht="15.75">
      <c r="A19" s="33">
        <v>3672.2</v>
      </c>
    </row>
    <row r="20" spans="1:1">
      <c r="A20" s="34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2026-07-27T07:45:52Z</dcterms:modified>
</cp:coreProperties>
</file>