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0730" windowHeight="11040"/>
  </bookViews>
  <sheets>
    <sheet name="Расчет цены" sheetId="2" r:id="rId1"/>
  </sheets>
  <definedNames>
    <definedName name="_xlnm.Print_Area" localSheetId="0">'Расчет цены'!$A$1:$O$31</definedName>
  </definedNames>
  <calcPr calcId="145621"/>
</workbook>
</file>

<file path=xl/calcChain.xml><?xml version="1.0" encoding="utf-8"?>
<calcChain xmlns="http://schemas.openxmlformats.org/spreadsheetml/2006/main">
  <c r="I8" i="2" l="1"/>
  <c r="J8" i="2" s="1"/>
  <c r="K8" i="2" s="1"/>
  <c r="L8" i="2"/>
  <c r="M8" i="2" s="1"/>
  <c r="N8" i="2" s="1"/>
  <c r="O8" i="2" s="1"/>
  <c r="O9" i="2" l="1"/>
</calcChain>
</file>

<file path=xl/sharedStrings.xml><?xml version="1.0" encoding="utf-8"?>
<sst xmlns="http://schemas.openxmlformats.org/spreadsheetml/2006/main" count="34" uniqueCount="34">
  <si>
    <t>№</t>
  </si>
  <si>
    <t>Ед. изм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</si>
  <si>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</si>
  <si>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</si>
  <si>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</si>
  <si>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</si>
  <si>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</si>
  <si>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</si>
  <si>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</si>
  <si>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t>Наименование предмета товара (работы, услуги)</t>
  </si>
  <si>
    <t>Источник информации о цене (руб./ед.изм.)</t>
  </si>
  <si>
    <t>Н(М)ЦК, контракта с учетом округления цены за единицу (руб.)</t>
  </si>
  <si>
    <t>Однородность совокупности значений выявленных цен, используемых в расчете Н(М)ЦК**</t>
  </si>
  <si>
    <t>Заказчик подтверждает, что:</t>
  </si>
  <si>
    <t>2. Характеристика товара (условия оказания услуг, выполнения работ) используемые для расчета НМЦК соответствуют описанию объектаа закупки.</t>
  </si>
  <si>
    <t>1. При расчете НМЦК на поставку товара использована информация в отношении показателей и стоимости не менее двух разных товарных знаков, а при отсутствии товарного знака - не менее двух разных производителей.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</si>
  <si>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</si>
  <si>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
 </t>
  </si>
  <si>
    <t>Характеристики объекта закупки</t>
  </si>
  <si>
    <t xml:space="preserve">метод сопоставимых рыночных цен (анализа рынка) в соответствии с ч.6 ст.22 Федерального закона от 05.04.2013 №44-ФЗ.  </t>
  </si>
  <si>
    <t>Используемый метод определения НМЦК:</t>
  </si>
  <si>
    <t>Форма</t>
  </si>
  <si>
    <r>
      <rPr>
        <b/>
        <sz val="11"/>
        <color indexed="8"/>
        <rFont val="Times New Roman"/>
        <family val="1"/>
        <charset val="204"/>
      </rP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</si>
  <si>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family val="1"/>
        <charset val="204"/>
      </rPr>
      <t xml:space="preserve">Расчет Н(М)ЦК по формуле   </t>
    </r>
    <r>
      <rPr>
        <sz val="11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</si>
  <si>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>В</t>
    </r>
    <r>
      <rPr>
        <b/>
        <sz val="14"/>
        <rFont val="Times New Roman"/>
        <family val="1"/>
        <charset val="204"/>
      </rPr>
      <t>В результате проведенного расчета Н(М)Ц контракта составила (в руб.):</t>
    </r>
    <r>
      <rPr>
        <b/>
        <sz val="14"/>
        <color indexed="9"/>
        <rFont val="Times New Roman"/>
        <family val="1"/>
        <charset val="204"/>
      </rPr>
      <t xml:space="preserve">ВВ </t>
    </r>
  </si>
  <si>
    <t>Н(М)ЦК определяемая методом сопоставимых рыночных цен (анализа рынка)*</t>
  </si>
  <si>
    <r>
      <t xml:space="preserve">Коммер-ческое предложение №1           </t>
    </r>
    <r>
      <rPr>
        <b/>
        <u/>
        <sz val="12"/>
        <color rgb="FF000000"/>
        <rFont val="Times New Roman"/>
        <family val="1"/>
        <charset val="204"/>
      </rPr>
      <t>вх 48\____________________</t>
    </r>
  </si>
  <si>
    <r>
      <t xml:space="preserve">Коммер-ческое предложение №2           </t>
    </r>
    <r>
      <rPr>
        <b/>
        <u/>
        <sz val="12"/>
        <color rgb="FF000000"/>
        <rFont val="Times New Roman"/>
        <family val="1"/>
        <charset val="204"/>
      </rPr>
      <t>вх 48\____________________</t>
    </r>
  </si>
  <si>
    <r>
      <t xml:space="preserve">Коммер-ческое предложение №3           </t>
    </r>
    <r>
      <rPr>
        <b/>
        <u/>
        <sz val="12"/>
        <color rgb="FF000000"/>
        <rFont val="Times New Roman"/>
        <family val="1"/>
        <charset val="204"/>
      </rPr>
      <t>вх 48\____________________</t>
    </r>
  </si>
  <si>
    <t>улс. Ед</t>
  </si>
  <si>
    <t>Старший инспектор горуппы ОКБ,ОИиХО Старший лейтент внутренней службы _______________________А.В. Куценко</t>
  </si>
  <si>
    <t>28.03.2025г.</t>
  </si>
  <si>
    <t>Обоснование начальной (максимальнй) цены контракта на лабораторные иследования пищевой продукции, питьевой воды.</t>
  </si>
  <si>
    <t>лабораторные иследования пищевой продукции, питьевой воды.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</si>
</sst>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21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u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6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/>
    <xf numFmtId="0" fontId="5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1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3" fillId="0" borderId="0" xfId="0" applyFont="1" applyAlignment="1">
      <alignment horizontal="justify" vertical="distributed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right" vertical="center"/>
    </xf>
    <xf numFmtId="0" fontId="1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2" fontId="10" fillId="0" borderId="3" xfId="0" applyNumberFormat="1" applyFont="1" applyBorder="1" applyAlignment="1" applyProtection="1">
      <alignment horizontal="center" vertical="center" wrapText="1"/>
      <protection locked="0"/>
    </xf>
    <xf numFmtId="165" fontId="10" fillId="0" borderId="3" xfId="0" applyNumberFormat="1" applyFont="1" applyBorder="1" applyAlignment="1">
      <alignment horizontal="center" vertical="center" wrapText="1"/>
    </xf>
    <xf numFmtId="165" fontId="11" fillId="0" borderId="3" xfId="0" applyNumberFormat="1" applyFont="1" applyBorder="1" applyAlignment="1">
      <alignment horizontal="center" vertical="center" wrapText="1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1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8" fillId="0" borderId="9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8" fillId="0" borderId="10" xfId="0" applyFont="1" applyBorder="1" applyAlignment="1">
      <alignment vertical="center"/>
    </xf>
    <xf numFmtId="0" fontId="18" fillId="0" borderId="10" xfId="0" applyFont="1" applyBorder="1" applyAlignment="1">
      <alignment vertical="center" wrapText="1"/>
    </xf>
    <xf numFmtId="2" fontId="10" fillId="0" borderId="2" xfId="0" applyNumberFormat="1" applyFont="1" applyBorder="1" applyAlignment="1" applyProtection="1">
      <alignment horizontal="center" vertical="center" wrapText="1"/>
      <protection locked="0"/>
    </xf>
    <xf numFmtId="2" fontId="19" fillId="0" borderId="9" xfId="0" applyNumberFormat="1" applyFont="1" applyBorder="1" applyAlignment="1">
      <alignment horizontal="center" vertical="center" wrapText="1"/>
    </xf>
    <xf numFmtId="0" fontId="20" fillId="0" borderId="0" xfId="0" applyFont="1"/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5" fillId="0" borderId="0" xfId="0" applyFont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justify" vertical="distributed" wrapText="1"/>
    </xf>
    <xf numFmtId="0" fontId="4" fillId="0" borderId="0" xfId="0" applyFont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5" fontId="12" fillId="0" borderId="8" xfId="0" applyNumberFormat="1" applyFont="1" applyBorder="1" applyAlignment="1">
      <alignment horizontal="left" vertical="center"/>
    </xf>
    <xf numFmtId="0" fontId="5" fillId="0" borderId="0" xfId="0" applyFont="1" applyAlignment="1">
      <alignment vertical="distributed" wrapText="1"/>
    </xf>
    <xf numFmtId="0" fontId="15" fillId="0" borderId="0" xfId="0" applyFont="1" applyAlignment="1">
      <alignment vertical="distributed" wrapText="1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top" wrapText="1"/>
    </xf>
    <xf numFmtId="0" fontId="17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6</xdr:row>
      <xdr:rowOff>1228725</xdr:rowOff>
    </xdr:from>
    <xdr:to>
      <xdr:col>11</xdr:col>
      <xdr:colOff>19050</xdr:colOff>
      <xdr:row>6</xdr:row>
      <xdr:rowOff>1581150</xdr:rowOff>
    </xdr:to>
    <xdr:pic>
      <xdr:nvPicPr>
        <xdr:cNvPr id="2317" name="Picture 1">
          <a:extLst>
            <a:ext uri="{FF2B5EF4-FFF2-40B4-BE49-F238E27FC236}">
              <a16:creationId xmlns="" xmlns:a16="http://schemas.microsoft.com/office/drawing/2014/main" id="{50C3E8AB-3162-49AA-8D81-6085FCD4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4959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6</xdr:row>
      <xdr:rowOff>923925</xdr:rowOff>
    </xdr:from>
    <xdr:to>
      <xdr:col>9</xdr:col>
      <xdr:colOff>1019175</xdr:colOff>
      <xdr:row>6</xdr:row>
      <xdr:rowOff>1362075</xdr:rowOff>
    </xdr:to>
    <xdr:pic>
      <xdr:nvPicPr>
        <xdr:cNvPr id="2318" name="Picture 2">
          <a:extLst>
            <a:ext uri="{FF2B5EF4-FFF2-40B4-BE49-F238E27FC236}">
              <a16:creationId xmlns="" xmlns:a16="http://schemas.microsoft.com/office/drawing/2014/main" id="{5657916D-6D0D-4174-A30D-088EACCA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1911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6</xdr:row>
      <xdr:rowOff>2038350</xdr:rowOff>
    </xdr:from>
    <xdr:to>
      <xdr:col>11</xdr:col>
      <xdr:colOff>1504950</xdr:colOff>
      <xdr:row>6</xdr:row>
      <xdr:rowOff>2505075</xdr:rowOff>
    </xdr:to>
    <xdr:pic>
      <xdr:nvPicPr>
        <xdr:cNvPr id="2319" name="Picture 5">
          <a:extLst>
            <a:ext uri="{FF2B5EF4-FFF2-40B4-BE49-F238E27FC236}">
              <a16:creationId xmlns="" xmlns:a16="http://schemas.microsoft.com/office/drawing/2014/main" id="{593998B6-BA5B-418F-874F-91433FBF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6305550"/>
          <a:ext cx="14859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219075</xdr:colOff>
      <xdr:row>6</xdr:row>
      <xdr:rowOff>1762125</xdr:rowOff>
    </xdr:from>
    <xdr:to>
      <xdr:col>11</xdr:col>
      <xdr:colOff>371475</xdr:colOff>
      <xdr:row>6</xdr:row>
      <xdr:rowOff>1990725</xdr:rowOff>
    </xdr:to>
    <xdr:pic>
      <xdr:nvPicPr>
        <xdr:cNvPr id="2320" name="Picture 6">
          <a:extLst>
            <a:ext uri="{FF2B5EF4-FFF2-40B4-BE49-F238E27FC236}">
              <a16:creationId xmlns="" xmlns:a16="http://schemas.microsoft.com/office/drawing/2014/main" id="{64B3E55D-9384-4B2A-A5D0-3E0AE85A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60293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view="pageBreakPreview" zoomScale="85" zoomScaleNormal="100" zoomScaleSheetLayoutView="85" workbookViewId="0">
      <selection activeCell="B8" sqref="B8"/>
    </sheetView>
  </sheetViews>
  <sheetFormatPr defaultRowHeight="12.75" x14ac:dyDescent="0.2"/>
  <cols>
    <col min="1" max="1" width="4" style="1" customWidth="1"/>
    <col min="2" max="2" width="26" style="1" customWidth="1"/>
    <col min="3" max="3" width="5.85546875" style="1" customWidth="1"/>
    <col min="4" max="4" width="6.85546875" style="1" customWidth="1"/>
    <col min="5" max="5" width="11.7109375" style="1" customWidth="1"/>
    <col min="6" max="6" width="13.5703125" style="1" customWidth="1"/>
    <col min="7" max="7" width="11.7109375" style="1" customWidth="1"/>
    <col min="8" max="8" width="9.140625" style="1"/>
    <col min="9" max="9" width="15.5703125" style="1" customWidth="1"/>
    <col min="10" max="10" width="15.42578125" style="1" customWidth="1"/>
    <col min="11" max="11" width="14.28515625" style="1" customWidth="1"/>
    <col min="12" max="12" width="22.7109375" style="1" customWidth="1"/>
    <col min="13" max="13" width="13.140625" style="1" customWidth="1"/>
    <col min="14" max="14" width="12.28515625" style="1" customWidth="1"/>
    <col min="15" max="15" width="29.42578125" style="1" customWidth="1"/>
    <col min="16" max="16384" width="9.140625" style="1"/>
  </cols>
  <sheetData>
    <row r="1" spans="1:15" ht="13.5" customHeigh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7"/>
      <c r="M1" s="7"/>
      <c r="N1" s="7"/>
      <c r="O1" s="7"/>
    </row>
    <row r="2" spans="1:15" ht="18.75" customHeight="1" x14ac:dyDescent="0.3">
      <c r="A2" s="43" t="s">
        <v>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4" customFormat="1" ht="36" customHeight="1" x14ac:dyDescent="0.3">
      <c r="A3" s="42" t="s">
        <v>32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1:15" s="4" customFormat="1" ht="38.25" customHeight="1" x14ac:dyDescent="0.3">
      <c r="A4" s="23"/>
      <c r="B4" s="22" t="s">
        <v>18</v>
      </c>
      <c r="C4" s="25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6"/>
    </row>
    <row r="5" spans="1:15" s="4" customFormat="1" ht="75" customHeight="1" x14ac:dyDescent="0.3">
      <c r="A5" s="8"/>
      <c r="B5" s="8" t="s">
        <v>20</v>
      </c>
      <c r="C5" s="47" t="s">
        <v>19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8"/>
      <c r="O5" s="8"/>
    </row>
    <row r="6" spans="1:15" ht="53.25" customHeight="1" x14ac:dyDescent="0.2">
      <c r="A6" s="59" t="s">
        <v>0</v>
      </c>
      <c r="B6" s="59" t="s">
        <v>9</v>
      </c>
      <c r="C6" s="51" t="s">
        <v>1</v>
      </c>
      <c r="D6" s="51" t="s">
        <v>2</v>
      </c>
      <c r="E6" s="53" t="s">
        <v>10</v>
      </c>
      <c r="F6" s="54"/>
      <c r="G6" s="55"/>
      <c r="H6" s="17"/>
      <c r="I6" s="60" t="s">
        <v>12</v>
      </c>
      <c r="J6" s="60"/>
      <c r="K6" s="60"/>
      <c r="L6" s="44" t="s">
        <v>25</v>
      </c>
      <c r="M6" s="44"/>
      <c r="N6" s="44"/>
      <c r="O6" s="44"/>
    </row>
    <row r="7" spans="1:15" ht="199.5" customHeight="1" thickBot="1" x14ac:dyDescent="0.25">
      <c r="A7" s="59"/>
      <c r="B7" s="59"/>
      <c r="C7" s="52"/>
      <c r="D7" s="52"/>
      <c r="E7" s="18" t="s">
        <v>26</v>
      </c>
      <c r="F7" s="18" t="s">
        <v>27</v>
      </c>
      <c r="G7" s="18" t="s">
        <v>28</v>
      </c>
      <c r="H7" s="18" t="s">
        <v>5</v>
      </c>
      <c r="I7" s="18" t="s">
        <v>4</v>
      </c>
      <c r="J7" s="18" t="s">
        <v>3</v>
      </c>
      <c r="K7" s="19" t="s">
        <v>22</v>
      </c>
      <c r="L7" s="20" t="s">
        <v>23</v>
      </c>
      <c r="M7" s="19" t="s">
        <v>7</v>
      </c>
      <c r="N7" s="19" t="s">
        <v>8</v>
      </c>
      <c r="O7" s="19" t="s">
        <v>11</v>
      </c>
    </row>
    <row r="8" spans="1:15" s="36" customFormat="1" ht="42.75" customHeight="1" thickBot="1" x14ac:dyDescent="0.25">
      <c r="A8" s="32">
        <v>1</v>
      </c>
      <c r="B8" s="34" t="s">
        <v>33</v>
      </c>
      <c r="C8" s="38" t="s">
        <v>29</v>
      </c>
      <c r="D8" s="37">
        <v>1</v>
      </c>
      <c r="E8" s="40">
        <v>21000</v>
      </c>
      <c r="F8" s="39">
        <v>21241.200000000001</v>
      </c>
      <c r="G8" s="27">
        <v>20758.8</v>
      </c>
      <c r="H8" s="27" t="s">
        <v>6</v>
      </c>
      <c r="I8" s="28">
        <f t="shared" ref="I8" si="0">AVERAGE(E8:G8)</f>
        <v>21000</v>
      </c>
      <c r="J8" s="35">
        <f t="shared" ref="J8" si="1">SQRT(((SUM((POWER(G8-I8,2)),(POWER(F8-I8,2)),(POWER(E8-I8,2)))/(COLUMNS(E8:G8)-1))))</f>
        <v>241.20000000000073</v>
      </c>
      <c r="K8" s="35">
        <f t="shared" ref="K8" si="2">J8/I8*100</f>
        <v>1.1485714285714319</v>
      </c>
      <c r="L8" s="28">
        <f t="shared" ref="L8" si="3">((D8/3)*(SUM(E8:G8)))</f>
        <v>21000</v>
      </c>
      <c r="M8" s="29">
        <f t="shared" ref="M8" si="4">L8/D8</f>
        <v>21000</v>
      </c>
      <c r="N8" s="29">
        <f t="shared" ref="N8" si="5">ROUNDDOWN(M8,2)</f>
        <v>21000</v>
      </c>
      <c r="O8" s="29">
        <f t="shared" ref="O8" si="6">N8*D8</f>
        <v>21000</v>
      </c>
    </row>
    <row r="9" spans="1:15" s="2" customFormat="1" ht="18" customHeight="1" x14ac:dyDescent="0.25">
      <c r="A9" s="56" t="s">
        <v>24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6"/>
      <c r="O9" s="11">
        <f>SUM(O7:O8)</f>
        <v>21000</v>
      </c>
    </row>
    <row r="10" spans="1:15" s="2" customFormat="1" ht="10.5" customHeight="1" x14ac:dyDescent="0.25">
      <c r="A10" s="21"/>
      <c r="B10" s="21"/>
      <c r="C10" s="21"/>
      <c r="D10" s="21"/>
      <c r="E10" s="21"/>
      <c r="F10" s="21"/>
      <c r="G10" s="21"/>
      <c r="H10" s="21"/>
      <c r="I10" s="9"/>
      <c r="J10" s="10"/>
      <c r="K10" s="10"/>
      <c r="L10" s="10"/>
      <c r="M10" s="10"/>
      <c r="N10" s="10"/>
      <c r="O10" s="11"/>
    </row>
    <row r="11" spans="1:15" s="2" customFormat="1" ht="60.75" customHeight="1" x14ac:dyDescent="0.25">
      <c r="A11" s="57" t="s">
        <v>17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</row>
    <row r="12" spans="1:15" s="2" customFormat="1" ht="39" customHeight="1" x14ac:dyDescent="0.25">
      <c r="A12" s="49" t="s">
        <v>16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</row>
    <row r="13" spans="1:15" s="2" customFormat="1" ht="10.5" customHeight="1" x14ac:dyDescent="0.25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</row>
    <row r="14" spans="1:15" s="2" customFormat="1" ht="9.75" customHeight="1" x14ac:dyDescent="1.7">
      <c r="A14" s="12"/>
      <c r="B14" s="12"/>
      <c r="C14" s="12"/>
      <c r="D14" s="12"/>
      <c r="E14" s="12"/>
      <c r="F14" s="41">
        <v>21241.200000000001</v>
      </c>
      <c r="G14" s="12"/>
      <c r="H14" s="12"/>
      <c r="I14" s="12"/>
      <c r="J14" s="12"/>
      <c r="K14" s="12"/>
      <c r="L14" s="12"/>
      <c r="M14" s="12"/>
      <c r="N14" s="12"/>
      <c r="O14" s="12"/>
    </row>
    <row r="15" spans="1:15" s="2" customFormat="1" ht="18.75" customHeight="1" x14ac:dyDescent="0.25">
      <c r="A15" s="49" t="s">
        <v>13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</row>
    <row r="16" spans="1:15" s="2" customFormat="1" ht="35.25" customHeight="1" x14ac:dyDescent="0.25">
      <c r="A16" s="49" t="s">
        <v>15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7" spans="1:15" s="2" customFormat="1" ht="5.25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 s="2" customFormat="1" ht="21.75" customHeight="1" x14ac:dyDescent="0.25">
      <c r="A18" s="49" t="s">
        <v>14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</row>
    <row r="19" spans="1:15" ht="15.75" customHeight="1" x14ac:dyDescent="0.3">
      <c r="A19" s="45"/>
      <c r="B19" s="45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ht="15.75" customHeight="1" x14ac:dyDescent="0.3">
      <c r="A20" s="33"/>
      <c r="B20" s="33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ht="15.75" customHeight="1" x14ac:dyDescent="0.3">
      <c r="A21" s="33"/>
      <c r="B21" s="3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ht="65.25" customHeight="1" x14ac:dyDescent="0.3">
      <c r="A22" s="61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</row>
    <row r="23" spans="1:15" ht="15.75" customHeight="1" x14ac:dyDescent="0.3">
      <c r="A23" s="33"/>
      <c r="B23" s="33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ht="15.75" customHeight="1" x14ac:dyDescent="0.3">
      <c r="A24" s="33"/>
      <c r="B24" s="33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s="3" customFormat="1" ht="11.25" customHeight="1" x14ac:dyDescent="0.3">
      <c r="A25" s="13"/>
      <c r="B25" s="13"/>
      <c r="C25" s="13"/>
      <c r="D25" s="4"/>
      <c r="E25" s="14"/>
      <c r="F25" s="15"/>
      <c r="G25" s="16"/>
      <c r="H25" s="5"/>
      <c r="I25" s="5"/>
      <c r="J25" s="5"/>
      <c r="K25" s="5"/>
      <c r="L25" s="5"/>
      <c r="M25" s="5"/>
      <c r="N25" s="5"/>
      <c r="O25" s="5"/>
    </row>
    <row r="26" spans="1:15" s="5" customFormat="1" ht="27" customHeight="1" x14ac:dyDescent="0.25">
      <c r="A26" s="13"/>
      <c r="B26" s="46" t="s">
        <v>30</v>
      </c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</row>
    <row r="27" spans="1:15" s="4" customFormat="1" ht="19.5" customHeight="1" x14ac:dyDescent="0.3">
      <c r="A27" s="50" t="s">
        <v>31</v>
      </c>
      <c r="B27" s="50"/>
      <c r="C27" s="50"/>
      <c r="D27" s="50"/>
      <c r="E27" s="50"/>
      <c r="F27" s="30"/>
      <c r="G27" s="30"/>
      <c r="H27" s="30"/>
      <c r="I27" s="30"/>
      <c r="J27" s="30"/>
      <c r="K27" s="30"/>
      <c r="L27" s="30"/>
      <c r="M27" s="30"/>
      <c r="N27" s="30"/>
      <c r="O27" s="30"/>
    </row>
    <row r="28" spans="1:15" s="4" customFormat="1" ht="14.25" customHeight="1" x14ac:dyDescent="0.3">
      <c r="A28" s="31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</row>
    <row r="29" spans="1:15" s="4" customFormat="1" ht="14.25" customHeight="1" x14ac:dyDescent="0.3">
      <c r="A29" s="31"/>
      <c r="B29" s="31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</row>
    <row r="30" spans="1:15" s="4" customFormat="1" ht="14.25" customHeight="1" x14ac:dyDescent="0.3">
      <c r="A30" s="31"/>
      <c r="B30" s="31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</row>
    <row r="31" spans="1:15" s="4" customFormat="1" ht="14.25" customHeight="1" x14ac:dyDescent="0.3">
      <c r="A31" s="31"/>
      <c r="B31" s="31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</row>
  </sheetData>
  <mergeCells count="21">
    <mergeCell ref="A27:E27"/>
    <mergeCell ref="A18:O18"/>
    <mergeCell ref="A13:O13"/>
    <mergeCell ref="D6:D7"/>
    <mergeCell ref="E6:G6"/>
    <mergeCell ref="C6:C7"/>
    <mergeCell ref="A9:M9"/>
    <mergeCell ref="A11:O11"/>
    <mergeCell ref="A6:A7"/>
    <mergeCell ref="B6:B7"/>
    <mergeCell ref="A16:O16"/>
    <mergeCell ref="I6:K6"/>
    <mergeCell ref="A22:O22"/>
    <mergeCell ref="A3:O3"/>
    <mergeCell ref="A2:O2"/>
    <mergeCell ref="L6:O6"/>
    <mergeCell ref="A19:B19"/>
    <mergeCell ref="B26:O26"/>
    <mergeCell ref="C5:M5"/>
    <mergeCell ref="A12:O12"/>
    <mergeCell ref="A15:O15"/>
  </mergeCells>
  <phoneticPr fontId="0" type="noConversion"/>
  <pageMargins left="0.51181102362204722" right="0.31496062992125984" top="0.74803149606299213" bottom="0.55118110236220474" header="0.31496062992125984" footer="0.31496062992125984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отдел тыла 2</cp:lastModifiedBy>
  <cp:lastPrinted>2025-04-04T06:04:43Z</cp:lastPrinted>
  <dcterms:created xsi:type="dcterms:W3CDTF">2014-01-15T18:15:09Z</dcterms:created>
  <dcterms:modified xsi:type="dcterms:W3CDTF">2025-04-04T06:06:14Z</dcterms:modified>
</cp:coreProperties>
</file>