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F69CD965-1ACB-40B9-BE9F-D80DAD76A5E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2" sheetId="2" r:id="rId1"/>
    <sheet name="Лист1" sheetId="3" r:id="rId2"/>
  </sheets>
  <definedNames>
    <definedName name="_xlnm._FilterDatabase" localSheetId="0" hidden="1">Лист2!$A$6:$N$68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2" l="1"/>
  <c r="K7" i="2"/>
  <c r="J7" i="2"/>
  <c r="M7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8" i="2"/>
  <c r="N9" i="2"/>
  <c r="N5" i="2"/>
  <c r="J43" i="2"/>
  <c r="M43" i="2"/>
  <c r="J44" i="2"/>
  <c r="M44" i="2"/>
  <c r="J45" i="2"/>
  <c r="M45" i="2"/>
  <c r="J46" i="2"/>
  <c r="M46" i="2"/>
  <c r="J47" i="2"/>
  <c r="M47" i="2"/>
  <c r="J48" i="2"/>
  <c r="M48" i="2"/>
  <c r="J49" i="2"/>
  <c r="M49" i="2"/>
  <c r="J50" i="2"/>
  <c r="M50" i="2"/>
  <c r="J51" i="2"/>
  <c r="M51" i="2"/>
  <c r="J52" i="2"/>
  <c r="M52" i="2"/>
  <c r="J53" i="2"/>
  <c r="M53" i="2"/>
  <c r="J54" i="2"/>
  <c r="M54" i="2"/>
  <c r="J55" i="2"/>
  <c r="M55" i="2"/>
  <c r="J56" i="2"/>
  <c r="M56" i="2"/>
  <c r="J57" i="2"/>
  <c r="M57" i="2"/>
  <c r="J58" i="2"/>
  <c r="M58" i="2"/>
  <c r="J59" i="2"/>
  <c r="M59" i="2"/>
  <c r="J60" i="2"/>
  <c r="M60" i="2"/>
  <c r="J61" i="2"/>
  <c r="M61" i="2"/>
  <c r="J62" i="2"/>
  <c r="M62" i="2"/>
  <c r="J63" i="2"/>
  <c r="M63" i="2"/>
  <c r="J64" i="2"/>
  <c r="M64" i="2"/>
  <c r="J65" i="2"/>
  <c r="M65" i="2"/>
  <c r="J66" i="2"/>
  <c r="M66" i="2"/>
  <c r="J8" i="2"/>
  <c r="M8" i="2"/>
  <c r="J9" i="2"/>
  <c r="M9" i="2"/>
  <c r="J10" i="2"/>
  <c r="M10" i="2"/>
  <c r="J11" i="2"/>
  <c r="M11" i="2"/>
  <c r="J12" i="2"/>
  <c r="M12" i="2"/>
  <c r="J13" i="2"/>
  <c r="M13" i="2"/>
  <c r="J14" i="2"/>
  <c r="M14" i="2"/>
  <c r="J15" i="2"/>
  <c r="M15" i="2"/>
  <c r="J16" i="2"/>
  <c r="M16" i="2"/>
  <c r="J17" i="2"/>
  <c r="M17" i="2"/>
  <c r="J18" i="2"/>
  <c r="M18" i="2"/>
  <c r="J19" i="2"/>
  <c r="M19" i="2"/>
  <c r="J20" i="2"/>
  <c r="M20" i="2"/>
  <c r="J21" i="2"/>
  <c r="M21" i="2"/>
  <c r="J22" i="2"/>
  <c r="M22" i="2"/>
  <c r="J23" i="2"/>
  <c r="M23" i="2"/>
  <c r="J24" i="2"/>
  <c r="M24" i="2"/>
  <c r="J25" i="2"/>
  <c r="M25" i="2"/>
  <c r="J26" i="2"/>
  <c r="M26" i="2"/>
  <c r="J27" i="2"/>
  <c r="M27" i="2"/>
  <c r="J28" i="2"/>
  <c r="M28" i="2"/>
  <c r="J29" i="2"/>
  <c r="M29" i="2"/>
  <c r="J30" i="2"/>
  <c r="M30" i="2"/>
  <c r="J31" i="2"/>
  <c r="M31" i="2"/>
  <c r="J32" i="2"/>
  <c r="M32" i="2"/>
  <c r="J33" i="2"/>
  <c r="M33" i="2"/>
  <c r="J34" i="2"/>
  <c r="M34" i="2"/>
  <c r="J35" i="2"/>
  <c r="M35" i="2"/>
  <c r="J36" i="2"/>
  <c r="M36" i="2"/>
  <c r="J37" i="2"/>
  <c r="M37" i="2"/>
  <c r="J38" i="2"/>
  <c r="M38" i="2"/>
  <c r="J39" i="2"/>
  <c r="M39" i="2"/>
  <c r="J40" i="2"/>
  <c r="M40" i="2"/>
  <c r="J41" i="2"/>
  <c r="M41" i="2"/>
  <c r="J42" i="2"/>
  <c r="M42" i="2"/>
  <c r="M5" i="2"/>
  <c r="K8" i="2"/>
  <c r="L8" i="2"/>
  <c r="K9" i="2"/>
  <c r="L9" i="2"/>
  <c r="K10" i="2"/>
  <c r="L10" i="2"/>
  <c r="K11" i="2"/>
  <c r="L11" i="2"/>
  <c r="K12" i="2"/>
  <c r="L12" i="2"/>
  <c r="K13" i="2"/>
  <c r="L13" i="2"/>
  <c r="K14" i="2"/>
  <c r="L14" i="2"/>
  <c r="K15" i="2"/>
  <c r="L15" i="2"/>
  <c r="K16" i="2"/>
  <c r="L16" i="2"/>
  <c r="K17" i="2"/>
  <c r="L17" i="2"/>
  <c r="K18" i="2"/>
  <c r="L18" i="2"/>
  <c r="K19" i="2"/>
  <c r="L19" i="2"/>
  <c r="K20" i="2"/>
  <c r="L20" i="2"/>
  <c r="K21" i="2"/>
  <c r="L21" i="2"/>
  <c r="K22" i="2"/>
  <c r="L22" i="2"/>
  <c r="K23" i="2"/>
  <c r="L23" i="2"/>
  <c r="K24" i="2"/>
  <c r="L24" i="2"/>
  <c r="K25" i="2"/>
  <c r="L25" i="2"/>
  <c r="K26" i="2"/>
  <c r="L26" i="2"/>
  <c r="K27" i="2"/>
  <c r="L27" i="2"/>
  <c r="K28" i="2"/>
  <c r="L28" i="2"/>
  <c r="K29" i="2"/>
  <c r="L29" i="2"/>
  <c r="K30" i="2"/>
  <c r="L30" i="2"/>
  <c r="K31" i="2"/>
  <c r="L31" i="2"/>
  <c r="K32" i="2"/>
  <c r="L32" i="2"/>
  <c r="K33" i="2"/>
  <c r="L33" i="2"/>
  <c r="K34" i="2"/>
  <c r="L34" i="2"/>
  <c r="K35" i="2"/>
  <c r="L35" i="2"/>
  <c r="K36" i="2"/>
  <c r="L36" i="2"/>
  <c r="K37" i="2"/>
  <c r="L37" i="2"/>
  <c r="K38" i="2"/>
  <c r="L38" i="2"/>
  <c r="K39" i="2"/>
  <c r="L39" i="2"/>
  <c r="K40" i="2"/>
  <c r="L40" i="2"/>
  <c r="K41" i="2"/>
  <c r="L41" i="2"/>
  <c r="K42" i="2"/>
  <c r="L42" i="2"/>
  <c r="K43" i="2"/>
  <c r="L43" i="2"/>
  <c r="K44" i="2"/>
  <c r="L44" i="2"/>
  <c r="K45" i="2"/>
  <c r="L45" i="2"/>
  <c r="K46" i="2"/>
  <c r="L46" i="2"/>
  <c r="K47" i="2"/>
  <c r="L47" i="2"/>
  <c r="K48" i="2"/>
  <c r="L48" i="2"/>
  <c r="K49" i="2"/>
  <c r="L49" i="2"/>
  <c r="K50" i="2"/>
  <c r="L50" i="2"/>
  <c r="K51" i="2"/>
  <c r="L51" i="2"/>
  <c r="K52" i="2"/>
  <c r="L52" i="2"/>
  <c r="K53" i="2"/>
  <c r="L53" i="2"/>
  <c r="K54" i="2"/>
  <c r="L54" i="2"/>
  <c r="K55" i="2"/>
  <c r="L55" i="2"/>
  <c r="K56" i="2"/>
  <c r="L56" i="2"/>
  <c r="K57" i="2"/>
  <c r="L57" i="2"/>
  <c r="K58" i="2"/>
  <c r="L58" i="2"/>
  <c r="K59" i="2"/>
  <c r="L59" i="2"/>
  <c r="K60" i="2"/>
  <c r="L60" i="2"/>
  <c r="K61" i="2"/>
  <c r="L61" i="2"/>
  <c r="K62" i="2"/>
  <c r="L62" i="2"/>
  <c r="K63" i="2"/>
  <c r="L63" i="2"/>
  <c r="K64" i="2"/>
  <c r="L64" i="2"/>
  <c r="K65" i="2"/>
  <c r="L65" i="2"/>
  <c r="K66" i="2"/>
  <c r="L66" i="2"/>
  <c r="L13" i="3"/>
  <c r="F2" i="3"/>
  <c r="D2" i="3"/>
  <c r="E7" i="3"/>
  <c r="F7" i="3"/>
  <c r="E8" i="3"/>
  <c r="D11" i="3"/>
  <c r="D3" i="3"/>
  <c r="D4" i="3"/>
  <c r="D5" i="3"/>
  <c r="D6" i="3"/>
  <c r="D8" i="3"/>
  <c r="D9" i="3"/>
  <c r="D10" i="3"/>
  <c r="E3" i="3"/>
  <c r="F3" i="3"/>
  <c r="E4" i="3"/>
  <c r="F4" i="3"/>
  <c r="E5" i="3"/>
  <c r="F5" i="3"/>
  <c r="E6" i="3"/>
  <c r="F6" i="3"/>
  <c r="F8" i="3"/>
  <c r="E9" i="3"/>
  <c r="F9" i="3"/>
  <c r="E10" i="3"/>
  <c r="F10" i="3"/>
  <c r="E11" i="3"/>
  <c r="F11" i="3"/>
  <c r="E2" i="3"/>
  <c r="L7" i="2"/>
  <c r="B2" i="2"/>
  <c r="A2" i="2"/>
  <c r="F13" i="3"/>
  <c r="H4" i="3"/>
  <c r="I4" i="3"/>
  <c r="J4" i="3"/>
  <c r="L4" i="3"/>
  <c r="M4" i="3"/>
  <c r="H5" i="3"/>
  <c r="I5" i="3"/>
  <c r="J5" i="3"/>
  <c r="L5" i="3"/>
  <c r="M5" i="3"/>
  <c r="H2" i="3"/>
  <c r="I2" i="3"/>
  <c r="J2" i="3"/>
  <c r="L2" i="3"/>
  <c r="H7" i="3"/>
  <c r="I7" i="3"/>
  <c r="J7" i="3"/>
  <c r="L7" i="3"/>
  <c r="M7" i="3"/>
  <c r="H10" i="3"/>
  <c r="I10" i="3"/>
  <c r="J10" i="3"/>
  <c r="L10" i="3"/>
  <c r="M10" i="3"/>
  <c r="H8" i="3"/>
  <c r="I8" i="3"/>
  <c r="J8" i="3"/>
  <c r="L8" i="3"/>
  <c r="M8" i="3"/>
  <c r="H6" i="3"/>
  <c r="I6" i="3"/>
  <c r="J6" i="3"/>
  <c r="L6" i="3"/>
  <c r="M6" i="3"/>
  <c r="H11" i="3"/>
  <c r="I11" i="3"/>
  <c r="J11" i="3"/>
  <c r="L11" i="3"/>
  <c r="M11" i="3"/>
  <c r="H9" i="3"/>
  <c r="I9" i="3"/>
  <c r="J9" i="3"/>
  <c r="L9" i="3"/>
  <c r="M9" i="3"/>
  <c r="H3" i="3"/>
  <c r="I3" i="3"/>
  <c r="J3" i="3"/>
  <c r="L3" i="3"/>
  <c r="M3" i="3"/>
  <c r="M2" i="3"/>
  <c r="M13" i="3"/>
  <c r="N13" i="3"/>
</calcChain>
</file>

<file path=xl/sharedStrings.xml><?xml version="1.0" encoding="utf-8"?>
<sst xmlns="http://schemas.openxmlformats.org/spreadsheetml/2006/main" count="30" uniqueCount="26">
  <si>
    <t>№</t>
  </si>
  <si>
    <t>Наименование поставляемого товара, оказываемой услуги, выполняемой работы</t>
  </si>
  <si>
    <t>Ед. изм</t>
  </si>
  <si>
    <t>Количес-тво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</si>
  <si>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</si>
  <si>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</si>
  <si>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</si>
  <si>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r>
      <t xml:space="preserve">Средняя арифметическая цена за единицу     </t>
    </r>
    <r>
      <rPr>
        <b/>
        <sz val="10"/>
        <color indexed="8"/>
        <rFont val="Times New Roman"/>
        <family val="1"/>
        <charset val="204"/>
      </rPr>
      <t xml:space="preserve"> </t>
    </r>
  </si>
  <si>
    <t>Среднее квадратичное отклонение</t>
  </si>
  <si>
    <r>
      <t xml:space="preserve">Коэффициент вариации цен </t>
    </r>
    <r>
      <rPr>
        <b/>
        <i/>
        <sz val="10"/>
        <color indexed="8"/>
        <rFont val="Times New Roman"/>
        <family val="1"/>
        <charset val="204"/>
      </rPr>
      <t>V</t>
    </r>
    <r>
      <rPr>
        <b/>
        <sz val="10"/>
        <color indexed="8"/>
        <rFont val="Times New Roman"/>
        <family val="1"/>
        <charset val="204"/>
      </rPr>
      <t xml:space="preserve"> (%)
</t>
    </r>
    <r>
      <rPr>
        <i/>
        <sz val="10"/>
        <color indexed="8"/>
        <rFont val="Times New Roman"/>
        <family val="1"/>
        <charset val="204"/>
      </rPr>
      <t>(не должен превышать 33%)</t>
    </r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</si>
  <si>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
</t>
    </r>
    <r>
      <rPr>
        <i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</si>
  <si>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t>Код окпд2/КТРУ</t>
  </si>
  <si>
    <t>Итого по коммерчесскому предлодению</t>
  </si>
  <si>
    <t>В результате проведенного расчета НМЦК с учетом среднних цен за единицу товара составила:</t>
  </si>
  <si>
    <t>Обоснование начальной (максимальной) цены контракта (Н(М)ЦК)</t>
  </si>
  <si>
    <t xml:space="preserve">Коммерческое предложение Поставщик №1 </t>
  </si>
  <si>
    <t xml:space="preserve">Коммерческое предложение Поставщик №2 </t>
  </si>
  <si>
    <t xml:space="preserve">Коммерческое предложение Поставщик №3 </t>
  </si>
  <si>
    <t xml:space="preserve">Коммерческое предложение Поставщик №4 </t>
  </si>
  <si>
    <t xml:space="preserve">При формировании цены контракта использовался метод сопоставления рыночных цен (анализ рынка) в соответствии со статьей 22 Федерального закона №44 ФЗ от 05 апреля 2013 года. 
</t>
  </si>
  <si>
    <t>Сумма по позиции с учетом минимальной стоимости по КП</t>
  </si>
  <si>
    <t>Антитела овечьи к иммуноглобулинам кролика</t>
  </si>
  <si>
    <t>Антитела овечьи к иммуноглобулинам мыши</t>
  </si>
  <si>
    <t>Субстратный раствор тетраметилбензидина</t>
  </si>
  <si>
    <t>20.59.52.199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</si>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</sst>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color theme="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9" fillId="2" borderId="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2" borderId="3" xfId="0" applyFont="1" applyFill="1" applyBorder="1" applyAlignment="1" applyProtection="1">
      <alignment horizontal="center" vertical="top" wrapText="1"/>
    </xf>
    <xf numFmtId="0" fontId="12" fillId="2" borderId="3" xfId="0" applyFont="1" applyFill="1" applyBorder="1" applyAlignment="1" applyProtection="1">
      <alignment horizontal="center" vertical="top" wrapText="1"/>
    </xf>
    <xf numFmtId="0" fontId="0" fillId="0" borderId="0" xfId="0" applyFill="1" applyProtection="1"/>
    <xf numFmtId="0" fontId="13" fillId="3" borderId="1" xfId="0" applyFont="1" applyFill="1" applyBorder="1" applyAlignment="1" applyProtection="1">
      <alignment vertical="center"/>
    </xf>
    <xf numFmtId="4" fontId="14" fillId="3" borderId="1" xfId="0" applyNumberFormat="1" applyFont="1" applyFill="1" applyBorder="1" applyAlignment="1" applyProtection="1">
      <alignment vertical="center"/>
    </xf>
    <xf numFmtId="0" fontId="0" fillId="0" borderId="0" xfId="0" applyFont="1" applyFill="1" applyAlignment="1" applyProtection="1">
      <alignment vertical="center"/>
    </xf>
    <xf numFmtId="0" fontId="0" fillId="0" borderId="0" xfId="0" applyFont="1" applyAlignment="1" applyProtection="1">
      <alignment vertical="center"/>
    </xf>
    <xf numFmtId="3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4" fontId="15" fillId="0" borderId="1" xfId="0" applyNumberFormat="1" applyFont="1" applyBorder="1" applyAlignment="1" applyProtection="1">
      <alignment vertical="center" wrapText="1"/>
      <protection locked="0"/>
    </xf>
    <xf numFmtId="4" fontId="12" fillId="0" borderId="1" xfId="0" applyNumberFormat="1" applyFont="1" applyBorder="1" applyAlignment="1" applyProtection="1">
      <alignment vertical="center" wrapText="1"/>
    </xf>
    <xf numFmtId="4" fontId="12" fillId="0" borderId="1" xfId="0" applyNumberFormat="1" applyFont="1" applyBorder="1" applyAlignment="1" applyProtection="1">
      <alignment vertical="center"/>
    </xf>
    <xf numFmtId="4" fontId="9" fillId="0" borderId="1" xfId="0" applyNumberFormat="1" applyFont="1" applyBorder="1" applyAlignment="1" applyProtection="1">
      <alignment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4" fontId="15" fillId="0" borderId="1" xfId="0" applyNumberFormat="1" applyFont="1" applyFill="1" applyBorder="1" applyAlignment="1" applyProtection="1">
      <alignment vertical="center" wrapText="1"/>
      <protection locked="0"/>
    </xf>
    <xf numFmtId="0" fontId="14" fillId="3" borderId="1" xfId="0" applyFont="1" applyFill="1" applyBorder="1" applyAlignment="1" applyProtection="1">
      <alignment horizontal="right" vertical="center"/>
    </xf>
    <xf numFmtId="4" fontId="0" fillId="0" borderId="0" xfId="0" applyNumberFormat="1" applyFont="1" applyFill="1" applyAlignment="1" applyProtection="1">
      <alignment vertical="center" wrapText="1"/>
    </xf>
    <xf numFmtId="4" fontId="0" fillId="0" borderId="0" xfId="0" applyNumberFormat="1" applyFill="1" applyAlignment="1" applyProtection="1">
      <alignment vertical="center" wrapText="1"/>
    </xf>
    <xf numFmtId="4" fontId="18" fillId="0" borderId="0" xfId="0" applyNumberFormat="1" applyFont="1" applyFill="1" applyAlignment="1" applyProtection="1">
      <alignment horizontal="right" vertical="center" wrapText="1"/>
    </xf>
    <xf numFmtId="4" fontId="18" fillId="0" borderId="0" xfId="0" applyNumberFormat="1" applyFont="1" applyFill="1" applyAlignment="1" applyProtection="1">
      <alignment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4" fontId="12" fillId="0" borderId="1" xfId="0" applyNumberFormat="1" applyFont="1" applyFill="1" applyBorder="1" applyAlignment="1" applyProtection="1">
      <alignment vertical="center" wrapText="1"/>
    </xf>
    <xf numFmtId="4" fontId="0" fillId="0" borderId="0" xfId="0" applyNumberFormat="1" applyFill="1" applyAlignment="1" applyProtection="1">
      <alignment vertical="center"/>
    </xf>
    <xf numFmtId="0" fontId="9" fillId="4" borderId="6" xfId="0" applyFont="1" applyFill="1" applyBorder="1" applyAlignment="1" applyProtection="1">
      <alignment horizontal="center" vertical="top" wrapText="1"/>
    </xf>
    <xf numFmtId="3" fontId="17" fillId="0" borderId="4" xfId="0" applyNumberFormat="1" applyFont="1" applyFill="1" applyBorder="1" applyAlignment="1" applyProtection="1">
      <alignment horizontal="center" vertical="center" wrapText="1"/>
    </xf>
    <xf numFmtId="3" fontId="16" fillId="0" borderId="5" xfId="0" applyNumberFormat="1" applyFont="1" applyFill="1" applyBorder="1" applyAlignment="1" applyProtection="1">
      <alignment horizontal="center" vertical="center" wrapText="1"/>
    </xf>
    <xf numFmtId="3" fontId="16" fillId="0" borderId="7" xfId="0" applyNumberFormat="1" applyFont="1" applyFill="1" applyBorder="1" applyAlignment="1" applyProtection="1">
      <alignment horizontal="center" vertical="center" wrapText="1"/>
    </xf>
    <xf numFmtId="3" fontId="9" fillId="0" borderId="4" xfId="0" applyNumberFormat="1" applyFont="1" applyFill="1" applyBorder="1" applyAlignment="1" applyProtection="1">
      <alignment horizontal="center" vertical="center" wrapText="1"/>
    </xf>
    <xf numFmtId="3" fontId="9" fillId="0" borderId="5" xfId="0" applyNumberFormat="1" applyFont="1" applyFill="1" applyBorder="1" applyAlignment="1" applyProtection="1">
      <alignment horizontal="center" vertical="center" wrapText="1"/>
    </xf>
    <xf numFmtId="3" fontId="9" fillId="0" borderId="7" xfId="0" applyNumberFormat="1" applyFont="1" applyFill="1" applyBorder="1" applyAlignment="1" applyProtection="1">
      <alignment horizontal="center" vertical="center" wrapText="1"/>
    </xf>
    <xf numFmtId="0" fontId="14" fillId="3" borderId="1" xfId="0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center" wrapText="1"/>
    </xf>
    <xf numFmtId="2" fontId="9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1005052</xdr:colOff>
      <xdr:row>3</xdr:row>
      <xdr:rowOff>898775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4006444-011B-48AC-84A4-DDC6B2A83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577" y="1558758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935106</xdr:colOff>
      <xdr:row>3</xdr:row>
      <xdr:rowOff>1212139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23D8994-99F9-4293-B879-AA8925452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5884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3</xdr:row>
      <xdr:rowOff>195277</xdr:rowOff>
    </xdr:from>
    <xdr:to>
      <xdr:col>12</xdr:col>
      <xdr:colOff>1495424</xdr:colOff>
      <xdr:row>3</xdr:row>
      <xdr:rowOff>537403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CCFEADA-6DFD-4AD3-B8A1-04D0A62F7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0425" y="1223977"/>
          <a:ext cx="1447799" cy="34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16C99AB-AD4D-475E-9595-7C58C59E6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3</xdr:row>
      <xdr:rowOff>1848188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97F34EF7-5B2C-43C6-9221-8D3F8878A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9275" y="2683710"/>
          <a:ext cx="133768" cy="193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8"/>
  <sheetViews>
    <sheetView tabSelected="1" workbookViewId="0">
      <selection sqref="A1:M68"/>
    </sheetView>
  </sheetViews>
  <sheetFormatPr defaultRowHeight="15" x14ac:dyDescent="0.25"/>
  <cols>
    <col min="1" max="1" width="4.42578125" style="13" customWidth="1"/>
    <col min="2" max="2" width="28.42578125" style="13" customWidth="1"/>
    <col min="3" max="3" width="21" style="13" customWidth="1"/>
    <col min="4" max="4" width="10.7109375" style="13" customWidth="1"/>
    <col min="5" max="5" width="8.7109375" style="13" customWidth="1"/>
    <col min="6" max="8" width="14.7109375" style="13" customWidth="1"/>
    <col min="9" max="9" width="15.42578125" style="13" hidden="1" customWidth="1"/>
    <col min="10" max="12" width="15.7109375" style="13" customWidth="1"/>
    <col min="13" max="13" width="23.28515625" style="13" customWidth="1"/>
    <col min="14" max="14" width="15.140625" style="12" customWidth="1"/>
    <col min="15" max="21" width="9.140625" style="12"/>
    <col min="22" max="16384" width="9.140625" style="13"/>
  </cols>
  <sheetData>
    <row r="1" spans="1:21" s="4" customFormat="1" ht="18.75" x14ac:dyDescent="0.2">
      <c r="A1" s="46" t="s">
        <v>14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1"/>
      <c r="O1" s="2"/>
      <c r="P1" s="3"/>
      <c r="Q1" s="2"/>
      <c r="R1" s="2"/>
      <c r="S1" s="2"/>
      <c r="T1" s="2"/>
      <c r="U1" s="2"/>
    </row>
    <row r="2" spans="1:21" s="10" customFormat="1" ht="11.25" x14ac:dyDescent="0.25">
      <c r="A2" s="5">
        <f>ROW(A37)</f>
        <v>37</v>
      </c>
      <c r="B2" s="5">
        <f>COLUMN(M5)</f>
        <v>13</v>
      </c>
      <c r="C2" s="6"/>
      <c r="D2" s="6"/>
      <c r="E2" s="6"/>
      <c r="F2" s="7"/>
      <c r="G2" s="7"/>
      <c r="H2" s="7"/>
      <c r="I2" s="7"/>
      <c r="J2" s="7"/>
      <c r="K2" s="7"/>
      <c r="L2" s="7"/>
      <c r="M2" s="7"/>
      <c r="N2" s="8"/>
      <c r="O2" s="8"/>
      <c r="P2" s="8"/>
      <c r="Q2" s="9"/>
      <c r="R2" s="9"/>
      <c r="S2" s="9"/>
      <c r="T2" s="9"/>
      <c r="U2" s="9"/>
    </row>
    <row r="3" spans="1:21" ht="51" x14ac:dyDescent="0.25">
      <c r="A3" s="47" t="s">
        <v>0</v>
      </c>
      <c r="B3" s="47" t="s">
        <v>1</v>
      </c>
      <c r="C3" s="48" t="s">
        <v>11</v>
      </c>
      <c r="D3" s="48" t="s">
        <v>2</v>
      </c>
      <c r="E3" s="48" t="s">
        <v>3</v>
      </c>
      <c r="F3" s="50" t="s">
        <v>4</v>
      </c>
      <c r="G3" s="51"/>
      <c r="H3" s="51"/>
      <c r="I3" s="51"/>
      <c r="J3" s="52" t="s">
        <v>5</v>
      </c>
      <c r="K3" s="52"/>
      <c r="L3" s="52"/>
      <c r="M3" s="11" t="s">
        <v>6</v>
      </c>
    </row>
    <row r="4" spans="1:21" ht="153" x14ac:dyDescent="0.25">
      <c r="A4" s="48"/>
      <c r="B4" s="48"/>
      <c r="C4" s="49"/>
      <c r="D4" s="49"/>
      <c r="E4" s="49"/>
      <c r="F4" s="28" t="s">
        <v>15</v>
      </c>
      <c r="G4" s="28" t="s">
        <v>16</v>
      </c>
      <c r="H4" s="28" t="s">
        <v>17</v>
      </c>
      <c r="I4" s="35" t="s">
        <v>18</v>
      </c>
      <c r="J4" s="14" t="s">
        <v>7</v>
      </c>
      <c r="K4" s="14" t="s">
        <v>8</v>
      </c>
      <c r="L4" s="14" t="s">
        <v>9</v>
      </c>
      <c r="M4" s="15" t="s">
        <v>10</v>
      </c>
      <c r="N4" s="38" t="s">
        <v>20</v>
      </c>
      <c r="O4" s="16"/>
    </row>
    <row r="5" spans="1:21" s="20" customFormat="1" x14ac:dyDescent="0.25">
      <c r="A5" s="17"/>
      <c r="B5" s="45" t="s">
        <v>13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18">
        <f>SUM(M7:M66)</f>
        <v>111196.37</v>
      </c>
      <c r="N5" s="31">
        <f>SUM(N7:N66)</f>
        <v>108200</v>
      </c>
      <c r="O5" s="31"/>
      <c r="P5" s="19"/>
      <c r="Q5" s="19"/>
      <c r="R5" s="19"/>
      <c r="S5" s="19"/>
      <c r="T5" s="19"/>
      <c r="U5" s="19"/>
    </row>
    <row r="6" spans="1:21" s="20" customFormat="1" x14ac:dyDescent="0.25">
      <c r="A6" s="17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18"/>
      <c r="N6" s="31"/>
      <c r="O6" s="31"/>
      <c r="P6"/>
      <c r="Q6" s="19"/>
      <c r="R6" s="19"/>
      <c r="S6" s="19"/>
      <c r="T6" s="19"/>
      <c r="U6" s="19"/>
    </row>
    <row r="7" spans="1:21" ht="54" customHeight="1" x14ac:dyDescent="0.25">
      <c r="A7" s="21">
        <v>1</v>
      </c>
      <c r="B7" s="22" t="s">
        <v>21</v>
      </c>
      <c r="C7" s="22" t="s">
        <v>24</v>
      </c>
      <c r="D7" s="23" t="s">
        <v>25</v>
      </c>
      <c r="E7" s="29">
        <v>4</v>
      </c>
      <c r="F7" s="29">
        <v>7800</v>
      </c>
      <c r="G7" s="29">
        <v>7999</v>
      </c>
      <c r="H7" s="29">
        <v>7450</v>
      </c>
      <c r="I7" s="29"/>
      <c r="J7" s="36">
        <f>IFERROR(ROUND(AVERAGE($F7:I7),2),"")</f>
        <v>7749.67</v>
      </c>
      <c r="K7" s="26">
        <f>IFERROR(STDEV($F7:I7),"")</f>
        <v>277.93944184540152</v>
      </c>
      <c r="L7" s="26">
        <f>IF(J7&lt;&gt;"", K7/J7*100,"")</f>
        <v>3.5864680927755828</v>
      </c>
      <c r="M7" s="27">
        <f>IFERROR(J7*$E7,"")</f>
        <v>30998.68</v>
      </c>
      <c r="N7" s="32">
        <f>IFERROR($E7*MIN(F7:H7),"")</f>
        <v>29800</v>
      </c>
      <c r="O7" s="33"/>
      <c r="P7"/>
    </row>
    <row r="8" spans="1:21" ht="54" customHeight="1" x14ac:dyDescent="0.25">
      <c r="A8" s="21">
        <v>2</v>
      </c>
      <c r="B8" s="22" t="s">
        <v>22</v>
      </c>
      <c r="C8" s="22" t="s">
        <v>24</v>
      </c>
      <c r="D8" s="23" t="s">
        <v>25</v>
      </c>
      <c r="E8" s="29">
        <v>4</v>
      </c>
      <c r="F8" s="29">
        <v>7800</v>
      </c>
      <c r="G8" s="29">
        <v>7999</v>
      </c>
      <c r="H8" s="29">
        <v>7450</v>
      </c>
      <c r="I8" s="29"/>
      <c r="J8" s="36">
        <f>IFERROR(ROUND(AVERAGE($F8:I8),2),"")</f>
        <v>7749.67</v>
      </c>
      <c r="K8" s="26">
        <f>IFERROR(STDEV($F8:I8),"")</f>
        <v>277.93944184540152</v>
      </c>
      <c r="L8" s="26">
        <f t="shared" ref="L8:L66" si="0">IF(J8&lt;&gt;"", K8/J8*100,"")</f>
        <v>3.5864680927755828</v>
      </c>
      <c r="M8" s="27">
        <f t="shared" ref="M8:M66" si="1">IFERROR(J8*$E8,"")</f>
        <v>30998.68</v>
      </c>
      <c r="N8" s="32">
        <f t="shared" ref="N8:N66" si="2">IFERROR($E8*MIN(F8:H8),"")</f>
        <v>29800</v>
      </c>
      <c r="O8" s="33"/>
      <c r="P8"/>
    </row>
    <row r="9" spans="1:21" ht="54" customHeight="1" x14ac:dyDescent="0.25">
      <c r="A9" s="21">
        <v>3</v>
      </c>
      <c r="B9" s="22" t="s">
        <v>23</v>
      </c>
      <c r="C9" s="22" t="s">
        <v>24</v>
      </c>
      <c r="D9" s="23" t="s">
        <v>25</v>
      </c>
      <c r="E9" s="29">
        <v>3</v>
      </c>
      <c r="F9" s="29">
        <v>16500</v>
      </c>
      <c r="G9" s="29">
        <v>16499</v>
      </c>
      <c r="H9" s="29">
        <v>16200</v>
      </c>
      <c r="I9" s="29"/>
      <c r="J9" s="36">
        <f>IFERROR(ROUND(AVERAGE($F9:I9),2),"")</f>
        <v>16399.669999999998</v>
      </c>
      <c r="K9" s="26">
        <f>IFERROR(STDEV($F9:I9),"")</f>
        <v>172.91712851343945</v>
      </c>
      <c r="L9" s="26">
        <f t="shared" si="0"/>
        <v>1.0543939513016998</v>
      </c>
      <c r="M9" s="27">
        <f t="shared" si="1"/>
        <v>49199.009999999995</v>
      </c>
      <c r="N9" s="32">
        <f t="shared" si="2"/>
        <v>48600</v>
      </c>
      <c r="O9" s="33"/>
      <c r="P9"/>
    </row>
    <row r="10" spans="1:21" ht="54" hidden="1" customHeight="1" x14ac:dyDescent="0.25">
      <c r="A10" s="21">
        <v>4</v>
      </c>
      <c r="B10" s="22"/>
      <c r="C10" s="22"/>
      <c r="D10" s="23"/>
      <c r="E10" s="29"/>
      <c r="F10" s="29"/>
      <c r="G10" s="29"/>
      <c r="H10" s="29"/>
      <c r="I10" s="29"/>
      <c r="J10" s="36" t="str">
        <f>IFERROR(ROUND(AVERAGE($F10:I10),2),"")</f>
        <v/>
      </c>
      <c r="K10" s="26" t="str">
        <f>IFERROR(STDEV($F10:I10),"")</f>
        <v/>
      </c>
      <c r="L10" s="26" t="str">
        <f t="shared" si="0"/>
        <v/>
      </c>
      <c r="M10" s="27" t="str">
        <f t="shared" si="1"/>
        <v/>
      </c>
      <c r="N10" s="32">
        <f t="shared" si="2"/>
        <v>0</v>
      </c>
      <c r="O10" s="33"/>
      <c r="P10"/>
    </row>
    <row r="11" spans="1:21" ht="54" hidden="1" customHeight="1" x14ac:dyDescent="0.25">
      <c r="A11" s="21">
        <v>5</v>
      </c>
      <c r="B11" s="22"/>
      <c r="C11" s="22"/>
      <c r="D11" s="23"/>
      <c r="E11" s="29"/>
      <c r="F11" s="29"/>
      <c r="G11" s="29"/>
      <c r="H11" s="29"/>
      <c r="I11" s="29"/>
      <c r="J11" s="36" t="str">
        <f>IFERROR(ROUND(AVERAGE($F11:I11),2),"")</f>
        <v/>
      </c>
      <c r="K11" s="26" t="str">
        <f>IFERROR(STDEV($F11:I11),"")</f>
        <v/>
      </c>
      <c r="L11" s="26" t="str">
        <f t="shared" si="0"/>
        <v/>
      </c>
      <c r="M11" s="27" t="str">
        <f t="shared" si="1"/>
        <v/>
      </c>
      <c r="N11" s="32">
        <f t="shared" si="2"/>
        <v>0</v>
      </c>
      <c r="O11" s="33"/>
      <c r="P11"/>
    </row>
    <row r="12" spans="1:21" ht="54" hidden="1" customHeight="1" x14ac:dyDescent="0.25">
      <c r="A12" s="21">
        <v>6</v>
      </c>
      <c r="B12" s="22"/>
      <c r="C12" s="22"/>
      <c r="D12" s="23"/>
      <c r="E12" s="29"/>
      <c r="F12" s="29"/>
      <c r="G12" s="29"/>
      <c r="H12" s="29"/>
      <c r="I12" s="29"/>
      <c r="J12" s="36" t="str">
        <f>IFERROR(ROUND(AVERAGE($F12:I12),2),"")</f>
        <v/>
      </c>
      <c r="K12" s="26" t="str">
        <f>IFERROR(STDEV($F12:I12),"")</f>
        <v/>
      </c>
      <c r="L12" s="26" t="str">
        <f t="shared" si="0"/>
        <v/>
      </c>
      <c r="M12" s="27" t="str">
        <f t="shared" si="1"/>
        <v/>
      </c>
      <c r="N12" s="32">
        <f t="shared" si="2"/>
        <v>0</v>
      </c>
      <c r="O12" s="33"/>
      <c r="P12"/>
    </row>
    <row r="13" spans="1:21" ht="54" hidden="1" customHeight="1" x14ac:dyDescent="0.25">
      <c r="A13" s="21">
        <v>7</v>
      </c>
      <c r="B13" s="22"/>
      <c r="C13" s="22"/>
      <c r="D13" s="23"/>
      <c r="E13" s="29"/>
      <c r="F13" s="29"/>
      <c r="G13" s="29"/>
      <c r="H13" s="29"/>
      <c r="I13" s="29"/>
      <c r="J13" s="36" t="str">
        <f>IFERROR(ROUND(AVERAGE($F13:I13),2),"")</f>
        <v/>
      </c>
      <c r="K13" s="26" t="str">
        <f>IFERROR(STDEV($F13:I13),"")</f>
        <v/>
      </c>
      <c r="L13" s="26" t="str">
        <f t="shared" si="0"/>
        <v/>
      </c>
      <c r="M13" s="27" t="str">
        <f t="shared" si="1"/>
        <v/>
      </c>
      <c r="N13" s="32">
        <f t="shared" si="2"/>
        <v>0</v>
      </c>
      <c r="O13" s="33"/>
      <c r="P13"/>
    </row>
    <row r="14" spans="1:21" ht="54" hidden="1" customHeight="1" x14ac:dyDescent="0.25">
      <c r="A14" s="21">
        <v>8</v>
      </c>
      <c r="B14" s="22"/>
      <c r="C14" s="22"/>
      <c r="D14" s="23"/>
      <c r="E14" s="29"/>
      <c r="F14" s="29"/>
      <c r="G14" s="29"/>
      <c r="H14" s="29"/>
      <c r="I14" s="29"/>
      <c r="J14" s="36" t="str">
        <f>IFERROR(ROUND(AVERAGE($F14:I14),2),"")</f>
        <v/>
      </c>
      <c r="K14" s="26" t="str">
        <f>IFERROR(STDEV($F14:I14),"")</f>
        <v/>
      </c>
      <c r="L14" s="26" t="str">
        <f t="shared" si="0"/>
        <v/>
      </c>
      <c r="M14" s="27" t="str">
        <f t="shared" si="1"/>
        <v/>
      </c>
      <c r="N14" s="32">
        <f t="shared" si="2"/>
        <v>0</v>
      </c>
      <c r="O14" s="33"/>
      <c r="P14"/>
    </row>
    <row r="15" spans="1:21" ht="54" hidden="1" customHeight="1" x14ac:dyDescent="0.25">
      <c r="A15" s="21">
        <v>9</v>
      </c>
      <c r="B15" s="22"/>
      <c r="C15" s="22"/>
      <c r="D15" s="23"/>
      <c r="E15" s="29"/>
      <c r="F15" s="29"/>
      <c r="G15" s="29"/>
      <c r="H15" s="29"/>
      <c r="I15" s="29"/>
      <c r="J15" s="36" t="str">
        <f>IFERROR(ROUND(AVERAGE($F15:I15),2),"")</f>
        <v/>
      </c>
      <c r="K15" s="26" t="str">
        <f>IFERROR(STDEV($F15:I15),"")</f>
        <v/>
      </c>
      <c r="L15" s="26" t="str">
        <f t="shared" si="0"/>
        <v/>
      </c>
      <c r="M15" s="27" t="str">
        <f t="shared" si="1"/>
        <v/>
      </c>
      <c r="N15" s="32">
        <f t="shared" si="2"/>
        <v>0</v>
      </c>
      <c r="O15" s="33"/>
      <c r="P15"/>
    </row>
    <row r="16" spans="1:21" ht="54" hidden="1" customHeight="1" x14ac:dyDescent="0.25">
      <c r="A16" s="21">
        <v>10</v>
      </c>
      <c r="B16" s="22"/>
      <c r="C16" s="22"/>
      <c r="D16" s="23"/>
      <c r="E16" s="29"/>
      <c r="F16" s="29"/>
      <c r="G16" s="29"/>
      <c r="H16" s="29"/>
      <c r="I16" s="29"/>
      <c r="J16" s="36" t="str">
        <f>IFERROR(ROUND(AVERAGE($F16:I16),2),"")</f>
        <v/>
      </c>
      <c r="K16" s="26" t="str">
        <f>IFERROR(STDEV($F16:I16),"")</f>
        <v/>
      </c>
      <c r="L16" s="26" t="str">
        <f t="shared" si="0"/>
        <v/>
      </c>
      <c r="M16" s="27" t="str">
        <f t="shared" si="1"/>
        <v/>
      </c>
      <c r="N16" s="32">
        <f t="shared" si="2"/>
        <v>0</v>
      </c>
      <c r="O16" s="33"/>
      <c r="P16"/>
    </row>
    <row r="17" spans="1:16" ht="54" hidden="1" customHeight="1" x14ac:dyDescent="0.25">
      <c r="A17" s="21">
        <v>11</v>
      </c>
      <c r="B17" s="22"/>
      <c r="C17" s="22"/>
      <c r="D17" s="23"/>
      <c r="E17" s="29"/>
      <c r="F17" s="29"/>
      <c r="G17" s="29"/>
      <c r="H17" s="29"/>
      <c r="I17" s="29"/>
      <c r="J17" s="36" t="str">
        <f>IFERROR(ROUND(AVERAGE($F17:I17),2),"")</f>
        <v/>
      </c>
      <c r="K17" s="26" t="str">
        <f>IFERROR(STDEV($F17:I17),"")</f>
        <v/>
      </c>
      <c r="L17" s="26" t="str">
        <f t="shared" si="0"/>
        <v/>
      </c>
      <c r="M17" s="27" t="str">
        <f t="shared" si="1"/>
        <v/>
      </c>
      <c r="N17" s="32">
        <f t="shared" si="2"/>
        <v>0</v>
      </c>
      <c r="O17" s="33"/>
      <c r="P17"/>
    </row>
    <row r="18" spans="1:16" ht="54" hidden="1" customHeight="1" x14ac:dyDescent="0.25">
      <c r="A18" s="21">
        <v>12</v>
      </c>
      <c r="B18" s="22"/>
      <c r="C18" s="22"/>
      <c r="D18" s="23"/>
      <c r="E18" s="29"/>
      <c r="F18" s="29"/>
      <c r="G18" s="29"/>
      <c r="H18" s="29"/>
      <c r="I18" s="29"/>
      <c r="J18" s="36" t="str">
        <f>IFERROR(ROUND(AVERAGE($F18:I18),2),"")</f>
        <v/>
      </c>
      <c r="K18" s="26" t="str">
        <f>IFERROR(STDEV($F18:I18),"")</f>
        <v/>
      </c>
      <c r="L18" s="26" t="str">
        <f t="shared" si="0"/>
        <v/>
      </c>
      <c r="M18" s="27" t="str">
        <f t="shared" si="1"/>
        <v/>
      </c>
      <c r="N18" s="32">
        <f t="shared" si="2"/>
        <v>0</v>
      </c>
      <c r="O18" s="33"/>
      <c r="P18"/>
    </row>
    <row r="19" spans="1:16" ht="54" hidden="1" customHeight="1" x14ac:dyDescent="0.25">
      <c r="A19" s="21">
        <v>13</v>
      </c>
      <c r="B19" s="22"/>
      <c r="C19" s="22"/>
      <c r="D19" s="23"/>
      <c r="E19" s="29"/>
      <c r="F19" s="29"/>
      <c r="G19" s="29"/>
      <c r="H19" s="29"/>
      <c r="I19" s="29"/>
      <c r="J19" s="36" t="str">
        <f>IFERROR(ROUND(AVERAGE($F19:I19),2),"")</f>
        <v/>
      </c>
      <c r="K19" s="26" t="str">
        <f>IFERROR(STDEV($F19:I19),"")</f>
        <v/>
      </c>
      <c r="L19" s="26" t="str">
        <f t="shared" si="0"/>
        <v/>
      </c>
      <c r="M19" s="27" t="str">
        <f t="shared" si="1"/>
        <v/>
      </c>
      <c r="N19" s="32">
        <f t="shared" si="2"/>
        <v>0</v>
      </c>
      <c r="O19" s="33"/>
      <c r="P19"/>
    </row>
    <row r="20" spans="1:16" ht="54" hidden="1" customHeight="1" x14ac:dyDescent="0.25">
      <c r="A20" s="21">
        <v>14</v>
      </c>
      <c r="B20" s="22"/>
      <c r="C20" s="22"/>
      <c r="D20" s="23"/>
      <c r="E20" s="29"/>
      <c r="F20" s="29"/>
      <c r="G20" s="29"/>
      <c r="H20" s="29"/>
      <c r="I20" s="29"/>
      <c r="J20" s="36" t="str">
        <f>IFERROR(ROUND(AVERAGE($F20:I20),2),"")</f>
        <v/>
      </c>
      <c r="K20" s="26" t="str">
        <f>IFERROR(STDEV($F20:I20),"")</f>
        <v/>
      </c>
      <c r="L20" s="26" t="str">
        <f t="shared" si="0"/>
        <v/>
      </c>
      <c r="M20" s="27" t="str">
        <f t="shared" si="1"/>
        <v/>
      </c>
      <c r="N20" s="32">
        <f t="shared" si="2"/>
        <v>0</v>
      </c>
      <c r="O20" s="33"/>
      <c r="P20"/>
    </row>
    <row r="21" spans="1:16" ht="54" hidden="1" customHeight="1" x14ac:dyDescent="0.25">
      <c r="A21" s="21">
        <v>15</v>
      </c>
      <c r="B21" s="22"/>
      <c r="C21" s="22"/>
      <c r="D21" s="23"/>
      <c r="E21" s="29"/>
      <c r="F21" s="29"/>
      <c r="G21" s="29"/>
      <c r="H21" s="29"/>
      <c r="I21" s="29"/>
      <c r="J21" s="36" t="str">
        <f>IFERROR(ROUND(AVERAGE($F21:I21),2),"")</f>
        <v/>
      </c>
      <c r="K21" s="26" t="str">
        <f>IFERROR(STDEV($F21:I21),"")</f>
        <v/>
      </c>
      <c r="L21" s="26" t="str">
        <f t="shared" si="0"/>
        <v/>
      </c>
      <c r="M21" s="27" t="str">
        <f t="shared" si="1"/>
        <v/>
      </c>
      <c r="N21" s="32">
        <f t="shared" si="2"/>
        <v>0</v>
      </c>
      <c r="O21" s="33"/>
      <c r="P21"/>
    </row>
    <row r="22" spans="1:16" ht="54" hidden="1" customHeight="1" x14ac:dyDescent="0.25">
      <c r="A22" s="21">
        <v>16</v>
      </c>
      <c r="B22" s="22"/>
      <c r="C22" s="22"/>
      <c r="D22" s="23"/>
      <c r="E22" s="29"/>
      <c r="F22" s="29"/>
      <c r="G22" s="29"/>
      <c r="H22" s="29"/>
      <c r="I22" s="29"/>
      <c r="J22" s="36" t="str">
        <f>IFERROR(ROUND(AVERAGE($F22:I22),2),"")</f>
        <v/>
      </c>
      <c r="K22" s="26" t="str">
        <f>IFERROR(STDEV($F22:I22),"")</f>
        <v/>
      </c>
      <c r="L22" s="26" t="str">
        <f t="shared" si="0"/>
        <v/>
      </c>
      <c r="M22" s="27" t="str">
        <f t="shared" si="1"/>
        <v/>
      </c>
      <c r="N22" s="32">
        <f t="shared" si="2"/>
        <v>0</v>
      </c>
      <c r="O22" s="33"/>
      <c r="P22"/>
    </row>
    <row r="23" spans="1:16" ht="54" hidden="1" customHeight="1" x14ac:dyDescent="0.25">
      <c r="A23" s="21">
        <v>17</v>
      </c>
      <c r="B23" s="22"/>
      <c r="C23" s="22"/>
      <c r="D23" s="23"/>
      <c r="E23" s="29"/>
      <c r="F23" s="29"/>
      <c r="G23" s="29"/>
      <c r="H23" s="29"/>
      <c r="I23" s="29"/>
      <c r="J23" s="36" t="str">
        <f>IFERROR(ROUND(AVERAGE($F23:I23),2),"")</f>
        <v/>
      </c>
      <c r="K23" s="26" t="str">
        <f>IFERROR(STDEV($F23:I23),"")</f>
        <v/>
      </c>
      <c r="L23" s="26" t="str">
        <f t="shared" si="0"/>
        <v/>
      </c>
      <c r="M23" s="27" t="str">
        <f t="shared" si="1"/>
        <v/>
      </c>
      <c r="N23" s="32">
        <f t="shared" si="2"/>
        <v>0</v>
      </c>
      <c r="O23" s="33"/>
      <c r="P23"/>
    </row>
    <row r="24" spans="1:16" ht="54" hidden="1" customHeight="1" x14ac:dyDescent="0.25">
      <c r="A24" s="21">
        <v>18</v>
      </c>
      <c r="B24" s="22"/>
      <c r="C24" s="22"/>
      <c r="D24" s="23"/>
      <c r="E24" s="29"/>
      <c r="F24" s="29"/>
      <c r="G24" s="29"/>
      <c r="H24" s="29"/>
      <c r="I24" s="29"/>
      <c r="J24" s="36" t="str">
        <f>IFERROR(ROUND(AVERAGE($F24:I24),2),"")</f>
        <v/>
      </c>
      <c r="K24" s="26" t="str">
        <f>IFERROR(STDEV($F24:I24),"")</f>
        <v/>
      </c>
      <c r="L24" s="26" t="str">
        <f t="shared" si="0"/>
        <v/>
      </c>
      <c r="M24" s="27" t="str">
        <f t="shared" si="1"/>
        <v/>
      </c>
      <c r="N24" s="32">
        <f t="shared" si="2"/>
        <v>0</v>
      </c>
      <c r="O24" s="33"/>
      <c r="P24"/>
    </row>
    <row r="25" spans="1:16" ht="54" hidden="1" customHeight="1" x14ac:dyDescent="0.25">
      <c r="A25" s="21">
        <v>19</v>
      </c>
      <c r="B25" s="22"/>
      <c r="C25" s="22"/>
      <c r="D25" s="23"/>
      <c r="E25" s="29"/>
      <c r="F25" s="29"/>
      <c r="G25" s="29"/>
      <c r="H25" s="29"/>
      <c r="I25" s="29"/>
      <c r="J25" s="36" t="str">
        <f>IFERROR(ROUND(AVERAGE($F25:I25),2),"")</f>
        <v/>
      </c>
      <c r="K25" s="26" t="str">
        <f>IFERROR(STDEV($F25:I25),"")</f>
        <v/>
      </c>
      <c r="L25" s="26" t="str">
        <f t="shared" si="0"/>
        <v/>
      </c>
      <c r="M25" s="27" t="str">
        <f t="shared" si="1"/>
        <v/>
      </c>
      <c r="N25" s="32">
        <f t="shared" si="2"/>
        <v>0</v>
      </c>
      <c r="O25" s="33"/>
      <c r="P25"/>
    </row>
    <row r="26" spans="1:16" ht="54" hidden="1" customHeight="1" x14ac:dyDescent="0.25">
      <c r="A26" s="21">
        <v>20</v>
      </c>
      <c r="B26" s="22"/>
      <c r="C26" s="22"/>
      <c r="D26" s="23"/>
      <c r="E26" s="29"/>
      <c r="F26" s="29"/>
      <c r="G26" s="29"/>
      <c r="H26" s="29"/>
      <c r="I26" s="29"/>
      <c r="J26" s="36" t="str">
        <f>IFERROR(ROUND(AVERAGE($F26:I26),2),"")</f>
        <v/>
      </c>
      <c r="K26" s="26" t="str">
        <f>IFERROR(STDEV($F26:I26),"")</f>
        <v/>
      </c>
      <c r="L26" s="26" t="str">
        <f t="shared" si="0"/>
        <v/>
      </c>
      <c r="M26" s="27" t="str">
        <f t="shared" si="1"/>
        <v/>
      </c>
      <c r="N26" s="32">
        <f t="shared" si="2"/>
        <v>0</v>
      </c>
      <c r="O26" s="33"/>
      <c r="P26"/>
    </row>
    <row r="27" spans="1:16" ht="54" hidden="1" customHeight="1" x14ac:dyDescent="0.25">
      <c r="A27" s="21">
        <v>21</v>
      </c>
      <c r="B27" s="22"/>
      <c r="C27" s="22"/>
      <c r="D27" s="23"/>
      <c r="E27" s="29"/>
      <c r="F27" s="29"/>
      <c r="G27" s="29"/>
      <c r="H27" s="29"/>
      <c r="I27" s="29"/>
      <c r="J27" s="36" t="str">
        <f>IFERROR(ROUND(AVERAGE($F27:I27),2),"")</f>
        <v/>
      </c>
      <c r="K27" s="26" t="str">
        <f>IFERROR(STDEV($F27:I27),"")</f>
        <v/>
      </c>
      <c r="L27" s="26" t="str">
        <f t="shared" si="0"/>
        <v/>
      </c>
      <c r="M27" s="27" t="str">
        <f t="shared" si="1"/>
        <v/>
      </c>
      <c r="N27" s="32">
        <f t="shared" si="2"/>
        <v>0</v>
      </c>
      <c r="O27" s="33"/>
      <c r="P27"/>
    </row>
    <row r="28" spans="1:16" ht="54" hidden="1" customHeight="1" x14ac:dyDescent="0.25">
      <c r="A28" s="21">
        <v>22</v>
      </c>
      <c r="B28" s="22"/>
      <c r="C28" s="22"/>
      <c r="D28" s="23"/>
      <c r="E28" s="29"/>
      <c r="F28" s="29"/>
      <c r="G28" s="29"/>
      <c r="H28" s="29"/>
      <c r="I28" s="29"/>
      <c r="J28" s="36" t="str">
        <f>IFERROR(ROUND(AVERAGE($F28:I28),2),"")</f>
        <v/>
      </c>
      <c r="K28" s="26" t="str">
        <f>IFERROR(STDEV($F28:I28),"")</f>
        <v/>
      </c>
      <c r="L28" s="26" t="str">
        <f t="shared" si="0"/>
        <v/>
      </c>
      <c r="M28" s="27" t="str">
        <f t="shared" si="1"/>
        <v/>
      </c>
      <c r="N28" s="32">
        <f t="shared" si="2"/>
        <v>0</v>
      </c>
      <c r="O28" s="33"/>
      <c r="P28"/>
    </row>
    <row r="29" spans="1:16" ht="54" hidden="1" customHeight="1" x14ac:dyDescent="0.25">
      <c r="A29" s="21">
        <v>23</v>
      </c>
      <c r="B29" s="22"/>
      <c r="C29" s="22"/>
      <c r="D29" s="23"/>
      <c r="E29" s="29"/>
      <c r="F29" s="29"/>
      <c r="G29" s="29"/>
      <c r="H29" s="29"/>
      <c r="I29" s="29"/>
      <c r="J29" s="36" t="str">
        <f>IFERROR(ROUND(AVERAGE($F29:I29),2),"")</f>
        <v/>
      </c>
      <c r="K29" s="26" t="str">
        <f>IFERROR(STDEV($F29:I29),"")</f>
        <v/>
      </c>
      <c r="L29" s="26" t="str">
        <f t="shared" si="0"/>
        <v/>
      </c>
      <c r="M29" s="27" t="str">
        <f t="shared" si="1"/>
        <v/>
      </c>
      <c r="N29" s="32">
        <f t="shared" si="2"/>
        <v>0</v>
      </c>
      <c r="O29" s="33"/>
      <c r="P29"/>
    </row>
    <row r="30" spans="1:16" ht="54" hidden="1" customHeight="1" x14ac:dyDescent="0.25">
      <c r="A30" s="21">
        <v>24</v>
      </c>
      <c r="B30" s="22"/>
      <c r="C30" s="22"/>
      <c r="D30" s="23"/>
      <c r="E30" s="29"/>
      <c r="F30" s="29"/>
      <c r="G30" s="29"/>
      <c r="H30" s="29"/>
      <c r="I30" s="29"/>
      <c r="J30" s="36" t="str">
        <f>IFERROR(ROUND(AVERAGE($F30:I30),2),"")</f>
        <v/>
      </c>
      <c r="K30" s="26" t="str">
        <f>IFERROR(STDEV($F30:I30),"")</f>
        <v/>
      </c>
      <c r="L30" s="26" t="str">
        <f t="shared" si="0"/>
        <v/>
      </c>
      <c r="M30" s="27" t="str">
        <f t="shared" si="1"/>
        <v/>
      </c>
      <c r="N30" s="32">
        <f t="shared" si="2"/>
        <v>0</v>
      </c>
      <c r="O30" s="33"/>
      <c r="P30"/>
    </row>
    <row r="31" spans="1:16" ht="54" hidden="1" customHeight="1" x14ac:dyDescent="0.25">
      <c r="A31" s="21">
        <v>25</v>
      </c>
      <c r="B31" s="22"/>
      <c r="C31" s="22"/>
      <c r="D31" s="23"/>
      <c r="E31" s="29"/>
      <c r="F31" s="29"/>
      <c r="G31" s="29"/>
      <c r="H31" s="29"/>
      <c r="I31" s="29"/>
      <c r="J31" s="36" t="str">
        <f>IFERROR(ROUND(AVERAGE($F31:I31),2),"")</f>
        <v/>
      </c>
      <c r="K31" s="26" t="str">
        <f>IFERROR(STDEV($F31:I31),"")</f>
        <v/>
      </c>
      <c r="L31" s="26" t="str">
        <f t="shared" si="0"/>
        <v/>
      </c>
      <c r="M31" s="27" t="str">
        <f t="shared" si="1"/>
        <v/>
      </c>
      <c r="N31" s="32">
        <f t="shared" si="2"/>
        <v>0</v>
      </c>
      <c r="O31" s="33"/>
      <c r="P31"/>
    </row>
    <row r="32" spans="1:16" ht="54" hidden="1" customHeight="1" x14ac:dyDescent="0.25">
      <c r="A32" s="21">
        <v>26</v>
      </c>
      <c r="B32" s="22"/>
      <c r="C32" s="22"/>
      <c r="D32" s="23"/>
      <c r="E32" s="29"/>
      <c r="F32" s="29"/>
      <c r="G32" s="29"/>
      <c r="H32" s="29"/>
      <c r="I32" s="29"/>
      <c r="J32" s="36" t="str">
        <f>IFERROR(ROUND(AVERAGE($F32:I32),2),"")</f>
        <v/>
      </c>
      <c r="K32" s="26" t="str">
        <f>IFERROR(STDEV($F32:I32),"")</f>
        <v/>
      </c>
      <c r="L32" s="26" t="str">
        <f t="shared" si="0"/>
        <v/>
      </c>
      <c r="M32" s="27" t="str">
        <f t="shared" si="1"/>
        <v/>
      </c>
      <c r="N32" s="32">
        <f t="shared" si="2"/>
        <v>0</v>
      </c>
      <c r="O32" s="33"/>
      <c r="P32"/>
    </row>
    <row r="33" spans="1:21" ht="54" hidden="1" customHeight="1" x14ac:dyDescent="0.25">
      <c r="A33" s="21">
        <v>27</v>
      </c>
      <c r="B33" s="22"/>
      <c r="C33" s="22"/>
      <c r="D33" s="23"/>
      <c r="E33" s="29"/>
      <c r="F33" s="29"/>
      <c r="G33" s="29"/>
      <c r="H33" s="29"/>
      <c r="I33" s="29"/>
      <c r="J33" s="36" t="str">
        <f>IFERROR(ROUND(AVERAGE($F33:I33),2),"")</f>
        <v/>
      </c>
      <c r="K33" s="26" t="str">
        <f>IFERROR(STDEV($F33:I33),"")</f>
        <v/>
      </c>
      <c r="L33" s="26" t="str">
        <f t="shared" si="0"/>
        <v/>
      </c>
      <c r="M33" s="27" t="str">
        <f t="shared" si="1"/>
        <v/>
      </c>
      <c r="N33" s="32">
        <f t="shared" si="2"/>
        <v>0</v>
      </c>
      <c r="O33" s="33"/>
      <c r="P33"/>
    </row>
    <row r="34" spans="1:21" ht="34.5" hidden="1" customHeight="1" x14ac:dyDescent="0.25">
      <c r="A34" s="21">
        <v>28</v>
      </c>
      <c r="B34" s="22"/>
      <c r="C34" s="22"/>
      <c r="D34" s="23"/>
      <c r="E34" s="29"/>
      <c r="F34" s="29"/>
      <c r="G34" s="29"/>
      <c r="H34" s="29"/>
      <c r="I34" s="29"/>
      <c r="J34" s="36" t="str">
        <f>IFERROR(ROUND(AVERAGE($F34:I34),2),"")</f>
        <v/>
      </c>
      <c r="K34" s="26" t="str">
        <f>IFERROR(STDEV($F34:I34),"")</f>
        <v/>
      </c>
      <c r="L34" s="26" t="str">
        <f t="shared" si="0"/>
        <v/>
      </c>
      <c r="M34" s="27" t="str">
        <f t="shared" si="1"/>
        <v/>
      </c>
      <c r="N34" s="32">
        <f t="shared" si="2"/>
        <v>0</v>
      </c>
      <c r="O34" s="32"/>
      <c r="P34"/>
    </row>
    <row r="35" spans="1:21" ht="34.5" hidden="1" customHeight="1" x14ac:dyDescent="0.25">
      <c r="A35" s="21">
        <v>29</v>
      </c>
      <c r="B35" s="22"/>
      <c r="C35" s="22"/>
      <c r="D35" s="23"/>
      <c r="E35" s="29"/>
      <c r="F35" s="29"/>
      <c r="G35" s="29"/>
      <c r="H35" s="29"/>
      <c r="I35" s="29"/>
      <c r="J35" s="36" t="str">
        <f>IFERROR(ROUND(AVERAGE($F35:I35),2),"")</f>
        <v/>
      </c>
      <c r="K35" s="26" t="str">
        <f>IFERROR(STDEV($F35:I35),"")</f>
        <v/>
      </c>
      <c r="L35" s="26" t="str">
        <f t="shared" si="0"/>
        <v/>
      </c>
      <c r="M35" s="27" t="str">
        <f t="shared" si="1"/>
        <v/>
      </c>
      <c r="N35" s="32">
        <f t="shared" si="2"/>
        <v>0</v>
      </c>
      <c r="O35" s="32"/>
      <c r="P35"/>
    </row>
    <row r="36" spans="1:21" ht="29.25" hidden="1" customHeight="1" x14ac:dyDescent="0.25">
      <c r="A36" s="21">
        <v>30</v>
      </c>
      <c r="B36" s="22"/>
      <c r="C36" s="22"/>
      <c r="D36" s="23"/>
      <c r="E36" s="29"/>
      <c r="F36" s="29"/>
      <c r="G36" s="29"/>
      <c r="H36" s="29"/>
      <c r="I36" s="29"/>
      <c r="J36" s="36" t="str">
        <f>IFERROR(ROUND(AVERAGE($F36:I36),2),"")</f>
        <v/>
      </c>
      <c r="K36" s="26" t="str">
        <f>IFERROR(STDEV($F36:I36),"")</f>
        <v/>
      </c>
      <c r="L36" s="26" t="str">
        <f t="shared" si="0"/>
        <v/>
      </c>
      <c r="M36" s="27" t="str">
        <f t="shared" si="1"/>
        <v/>
      </c>
      <c r="N36" s="32">
        <f t="shared" si="2"/>
        <v>0</v>
      </c>
      <c r="O36" s="32"/>
      <c r="P36"/>
    </row>
    <row r="37" spans="1:21" hidden="1" x14ac:dyDescent="0.25">
      <c r="A37" s="21">
        <v>31</v>
      </c>
      <c r="B37" s="22"/>
      <c r="C37" s="22"/>
      <c r="D37" s="23"/>
      <c r="E37" s="29"/>
      <c r="F37" s="29"/>
      <c r="G37" s="29"/>
      <c r="H37" s="29"/>
      <c r="I37" s="29"/>
      <c r="J37" s="36" t="str">
        <f>IFERROR(ROUND(AVERAGE($F37:I37),2),"")</f>
        <v/>
      </c>
      <c r="K37" s="26" t="str">
        <f>IFERROR(STDEV($F37:I37),"")</f>
        <v/>
      </c>
      <c r="L37" s="26" t="str">
        <f t="shared" si="0"/>
        <v/>
      </c>
      <c r="M37" s="27" t="str">
        <f t="shared" si="1"/>
        <v/>
      </c>
      <c r="N37" s="32">
        <f t="shared" si="2"/>
        <v>0</v>
      </c>
      <c r="O37" s="32"/>
      <c r="P37"/>
    </row>
    <row r="38" spans="1:21" hidden="1" x14ac:dyDescent="0.25">
      <c r="A38" s="21">
        <v>32</v>
      </c>
      <c r="B38" s="22"/>
      <c r="C38" s="22"/>
      <c r="D38" s="23"/>
      <c r="E38" s="29"/>
      <c r="F38" s="29"/>
      <c r="G38" s="29"/>
      <c r="H38" s="29"/>
      <c r="I38" s="29"/>
      <c r="J38" s="36" t="str">
        <f>IFERROR(ROUND(AVERAGE($F38:I38),2),"")</f>
        <v/>
      </c>
      <c r="K38" s="26" t="str">
        <f>IFERROR(STDEV($F38:I38),"")</f>
        <v/>
      </c>
      <c r="L38" s="26" t="str">
        <f t="shared" si="0"/>
        <v/>
      </c>
      <c r="M38" s="27" t="str">
        <f t="shared" si="1"/>
        <v/>
      </c>
      <c r="N38" s="32">
        <f t="shared" si="2"/>
        <v>0</v>
      </c>
      <c r="O38" s="32"/>
      <c r="P38"/>
    </row>
    <row r="39" spans="1:21" ht="29.25" hidden="1" customHeight="1" x14ac:dyDescent="0.25">
      <c r="A39" s="21">
        <v>33</v>
      </c>
      <c r="B39" s="22"/>
      <c r="C39" s="22"/>
      <c r="D39" s="23"/>
      <c r="E39" s="29"/>
      <c r="F39" s="29"/>
      <c r="G39" s="29"/>
      <c r="H39" s="29"/>
      <c r="I39" s="29"/>
      <c r="J39" s="36" t="str">
        <f>IFERROR(ROUND(AVERAGE($F39:I39),2),"")</f>
        <v/>
      </c>
      <c r="K39" s="26" t="str">
        <f>IFERROR(STDEV($F39:I39),"")</f>
        <v/>
      </c>
      <c r="L39" s="26" t="str">
        <f t="shared" si="0"/>
        <v/>
      </c>
      <c r="M39" s="27" t="str">
        <f t="shared" si="1"/>
        <v/>
      </c>
      <c r="N39" s="32">
        <f t="shared" si="2"/>
        <v>0</v>
      </c>
      <c r="O39" s="32"/>
      <c r="P39"/>
    </row>
    <row r="40" spans="1:21" ht="35.25" hidden="1" customHeight="1" x14ac:dyDescent="0.25">
      <c r="A40" s="21">
        <v>34</v>
      </c>
      <c r="B40" s="22"/>
      <c r="C40" s="22"/>
      <c r="D40" s="23"/>
      <c r="E40" s="29"/>
      <c r="F40" s="29"/>
      <c r="G40" s="29"/>
      <c r="H40" s="29"/>
      <c r="I40" s="29"/>
      <c r="J40" s="36" t="str">
        <f>IFERROR(ROUND(AVERAGE($F40:I40),2),"")</f>
        <v/>
      </c>
      <c r="K40" s="26" t="str">
        <f>IFERROR(STDEV($F40:I40),"")</f>
        <v/>
      </c>
      <c r="L40" s="26" t="str">
        <f t="shared" si="0"/>
        <v/>
      </c>
      <c r="M40" s="27" t="str">
        <f t="shared" si="1"/>
        <v/>
      </c>
      <c r="N40" s="32">
        <f t="shared" si="2"/>
        <v>0</v>
      </c>
      <c r="O40" s="32"/>
      <c r="P40"/>
    </row>
    <row r="41" spans="1:21" ht="45" hidden="1" customHeight="1" x14ac:dyDescent="0.25">
      <c r="A41" s="21">
        <v>35</v>
      </c>
      <c r="B41" s="22"/>
      <c r="C41" s="22"/>
      <c r="D41" s="23"/>
      <c r="E41" s="29"/>
      <c r="F41" s="29"/>
      <c r="G41" s="29"/>
      <c r="H41" s="29"/>
      <c r="I41" s="29"/>
      <c r="J41" s="36" t="str">
        <f>IFERROR(ROUND(AVERAGE($F41:I41),2),"")</f>
        <v/>
      </c>
      <c r="K41" s="26" t="str">
        <f>IFERROR(STDEV($F41:I41),"")</f>
        <v/>
      </c>
      <c r="L41" s="26" t="str">
        <f t="shared" si="0"/>
        <v/>
      </c>
      <c r="M41" s="27" t="str">
        <f t="shared" si="1"/>
        <v/>
      </c>
      <c r="N41" s="32">
        <f t="shared" si="2"/>
        <v>0</v>
      </c>
      <c r="O41" s="32"/>
      <c r="R41" s="13"/>
      <c r="S41" s="13"/>
      <c r="T41" s="13"/>
      <c r="U41" s="13"/>
    </row>
    <row r="42" spans="1:21" ht="25.5" hidden="1" customHeight="1" x14ac:dyDescent="0.25">
      <c r="A42" s="21">
        <v>36</v>
      </c>
      <c r="B42" s="22"/>
      <c r="C42" s="22"/>
      <c r="D42" s="23"/>
      <c r="E42" s="29"/>
      <c r="F42" s="29"/>
      <c r="G42" s="29"/>
      <c r="H42" s="29"/>
      <c r="I42" s="29"/>
      <c r="J42" s="36" t="str">
        <f>IFERROR(ROUND(AVERAGE($F42:I42),2),"")</f>
        <v/>
      </c>
      <c r="K42" s="26" t="str">
        <f>IFERROR(STDEV($F42:I42),"")</f>
        <v/>
      </c>
      <c r="L42" s="26" t="str">
        <f t="shared" si="0"/>
        <v/>
      </c>
      <c r="M42" s="27" t="str">
        <f t="shared" si="1"/>
        <v/>
      </c>
      <c r="N42" s="32">
        <f t="shared" si="2"/>
        <v>0</v>
      </c>
      <c r="O42" s="32"/>
      <c r="R42" s="13"/>
      <c r="S42" s="13"/>
      <c r="T42" s="13"/>
      <c r="U42" s="13"/>
    </row>
    <row r="43" spans="1:21" hidden="1" x14ac:dyDescent="0.25">
      <c r="A43" s="21">
        <v>37</v>
      </c>
      <c r="B43" s="22"/>
      <c r="C43" s="22"/>
      <c r="D43" s="23"/>
      <c r="E43" s="29"/>
      <c r="F43" s="29"/>
      <c r="G43" s="29"/>
      <c r="H43" s="29"/>
      <c r="I43" s="29"/>
      <c r="J43" s="36" t="str">
        <f>IFERROR(ROUND(AVERAGE($F43:I43),2),"")</f>
        <v/>
      </c>
      <c r="K43" s="26" t="str">
        <f>IFERROR(STDEV($F43:I43),"")</f>
        <v/>
      </c>
      <c r="L43" s="26" t="str">
        <f t="shared" si="0"/>
        <v/>
      </c>
      <c r="M43" s="27" t="str">
        <f t="shared" si="1"/>
        <v/>
      </c>
      <c r="N43" s="32">
        <f t="shared" si="2"/>
        <v>0</v>
      </c>
      <c r="O43" s="32"/>
      <c r="R43" s="13"/>
      <c r="S43" s="13"/>
      <c r="T43" s="13"/>
      <c r="U43" s="13"/>
    </row>
    <row r="44" spans="1:21" hidden="1" x14ac:dyDescent="0.25">
      <c r="A44" s="21">
        <v>38</v>
      </c>
      <c r="B44" s="22"/>
      <c r="C44" s="22"/>
      <c r="D44" s="23"/>
      <c r="E44" s="29"/>
      <c r="F44" s="29"/>
      <c r="G44" s="29"/>
      <c r="H44" s="29"/>
      <c r="I44" s="29"/>
      <c r="J44" s="36" t="str">
        <f>IFERROR(ROUND(AVERAGE($F44:I44),2),"")</f>
        <v/>
      </c>
      <c r="K44" s="26" t="str">
        <f>IFERROR(STDEV($F44:I44),"")</f>
        <v/>
      </c>
      <c r="L44" s="26" t="str">
        <f t="shared" si="0"/>
        <v/>
      </c>
      <c r="M44" s="27" t="str">
        <f t="shared" si="1"/>
        <v/>
      </c>
      <c r="N44" s="32">
        <f t="shared" si="2"/>
        <v>0</v>
      </c>
      <c r="O44" s="32"/>
      <c r="R44" s="13"/>
      <c r="S44" s="13"/>
      <c r="T44" s="13"/>
      <c r="U44" s="13"/>
    </row>
    <row r="45" spans="1:21" hidden="1" x14ac:dyDescent="0.25">
      <c r="A45" s="21">
        <v>39</v>
      </c>
      <c r="B45" s="22"/>
      <c r="C45" s="22"/>
      <c r="D45" s="23"/>
      <c r="E45" s="29"/>
      <c r="F45" s="29"/>
      <c r="G45" s="29"/>
      <c r="H45" s="29"/>
      <c r="I45" s="29"/>
      <c r="J45" s="36" t="str">
        <f>IFERROR(ROUND(AVERAGE($F45:I45),2),"")</f>
        <v/>
      </c>
      <c r="K45" s="26" t="str">
        <f>IFERROR(STDEV($F45:I45),"")</f>
        <v/>
      </c>
      <c r="L45" s="26" t="str">
        <f t="shared" si="0"/>
        <v/>
      </c>
      <c r="M45" s="27" t="str">
        <f t="shared" si="1"/>
        <v/>
      </c>
      <c r="N45" s="32">
        <f t="shared" si="2"/>
        <v>0</v>
      </c>
      <c r="O45" s="32"/>
      <c r="R45" s="13"/>
      <c r="S45" s="13"/>
      <c r="T45" s="13"/>
      <c r="U45" s="13"/>
    </row>
    <row r="46" spans="1:21" hidden="1" x14ac:dyDescent="0.25">
      <c r="A46" s="21">
        <v>40</v>
      </c>
      <c r="B46" s="22"/>
      <c r="C46" s="22"/>
      <c r="D46" s="23"/>
      <c r="E46" s="29"/>
      <c r="F46" s="29"/>
      <c r="G46" s="29"/>
      <c r="H46" s="29"/>
      <c r="I46" s="29"/>
      <c r="J46" s="36" t="str">
        <f>IFERROR(ROUND(AVERAGE($F46:I46),2),"")</f>
        <v/>
      </c>
      <c r="K46" s="26" t="str">
        <f>IFERROR(STDEV($F46:I46),"")</f>
        <v/>
      </c>
      <c r="L46" s="26" t="str">
        <f t="shared" si="0"/>
        <v/>
      </c>
      <c r="M46" s="27" t="str">
        <f t="shared" si="1"/>
        <v/>
      </c>
      <c r="N46" s="32">
        <f t="shared" si="2"/>
        <v>0</v>
      </c>
      <c r="O46" s="32"/>
      <c r="R46" s="13"/>
      <c r="S46" s="13"/>
      <c r="T46" s="13"/>
      <c r="U46" s="13"/>
    </row>
    <row r="47" spans="1:21" hidden="1" x14ac:dyDescent="0.25">
      <c r="A47" s="21">
        <v>41</v>
      </c>
      <c r="B47" s="22"/>
      <c r="C47" s="22"/>
      <c r="D47" s="23"/>
      <c r="E47" s="29"/>
      <c r="F47" s="29"/>
      <c r="G47" s="29"/>
      <c r="H47" s="29"/>
      <c r="I47" s="29"/>
      <c r="J47" s="36" t="str">
        <f>IFERROR(ROUND(AVERAGE($F47:I47),2),"")</f>
        <v/>
      </c>
      <c r="K47" s="26" t="str">
        <f>IFERROR(STDEV($F47:I47),"")</f>
        <v/>
      </c>
      <c r="L47" s="26" t="str">
        <f t="shared" si="0"/>
        <v/>
      </c>
      <c r="M47" s="27" t="str">
        <f t="shared" si="1"/>
        <v/>
      </c>
      <c r="N47" s="32">
        <f t="shared" si="2"/>
        <v>0</v>
      </c>
      <c r="O47" s="32"/>
      <c r="R47" s="13"/>
      <c r="S47" s="13"/>
      <c r="T47" s="13"/>
      <c r="U47" s="13"/>
    </row>
    <row r="48" spans="1:21" hidden="1" x14ac:dyDescent="0.25">
      <c r="A48" s="21">
        <v>42</v>
      </c>
      <c r="B48" s="22"/>
      <c r="C48" s="22"/>
      <c r="D48" s="23"/>
      <c r="E48" s="29"/>
      <c r="F48" s="29"/>
      <c r="G48" s="29"/>
      <c r="H48" s="29"/>
      <c r="I48" s="29"/>
      <c r="J48" s="36" t="str">
        <f>IFERROR(ROUND(AVERAGE($F48:I48),2),"")</f>
        <v/>
      </c>
      <c r="K48" s="26" t="str">
        <f>IFERROR(STDEV($F48:I48),"")</f>
        <v/>
      </c>
      <c r="L48" s="26" t="str">
        <f t="shared" si="0"/>
        <v/>
      </c>
      <c r="M48" s="27" t="str">
        <f t="shared" si="1"/>
        <v/>
      </c>
      <c r="N48" s="32">
        <f t="shared" si="2"/>
        <v>0</v>
      </c>
      <c r="O48" s="32"/>
      <c r="R48" s="13"/>
      <c r="S48" s="13"/>
      <c r="T48" s="13"/>
      <c r="U48" s="13"/>
    </row>
    <row r="49" spans="1:21" hidden="1" x14ac:dyDescent="0.25">
      <c r="A49" s="21">
        <v>43</v>
      </c>
      <c r="B49" s="22"/>
      <c r="C49" s="22"/>
      <c r="D49" s="23"/>
      <c r="E49" s="29"/>
      <c r="F49" s="29"/>
      <c r="G49" s="29"/>
      <c r="H49" s="29"/>
      <c r="I49" s="29"/>
      <c r="J49" s="36" t="str">
        <f>IFERROR(ROUND(AVERAGE($F49:I49),2),"")</f>
        <v/>
      </c>
      <c r="K49" s="26" t="str">
        <f>IFERROR(STDEV($F49:I49),"")</f>
        <v/>
      </c>
      <c r="L49" s="26" t="str">
        <f t="shared" si="0"/>
        <v/>
      </c>
      <c r="M49" s="27" t="str">
        <f t="shared" si="1"/>
        <v/>
      </c>
      <c r="N49" s="32">
        <f t="shared" si="2"/>
        <v>0</v>
      </c>
      <c r="O49" s="34"/>
      <c r="R49" s="13"/>
      <c r="S49" s="13"/>
      <c r="T49" s="13"/>
      <c r="U49" s="13"/>
    </row>
    <row r="50" spans="1:21" hidden="1" x14ac:dyDescent="0.25">
      <c r="A50" s="21">
        <v>44</v>
      </c>
      <c r="B50" s="22"/>
      <c r="C50" s="22"/>
      <c r="D50" s="23"/>
      <c r="E50" s="29"/>
      <c r="F50" s="29"/>
      <c r="G50" s="29"/>
      <c r="H50" s="29"/>
      <c r="I50" s="29"/>
      <c r="J50" s="36" t="str">
        <f>IFERROR(ROUND(AVERAGE($F50:I50),2),"")</f>
        <v/>
      </c>
      <c r="K50" s="26" t="str">
        <f>IFERROR(STDEV($F50:I50),"")</f>
        <v/>
      </c>
      <c r="L50" s="26" t="str">
        <f t="shared" si="0"/>
        <v/>
      </c>
      <c r="M50" s="27" t="str">
        <f t="shared" si="1"/>
        <v/>
      </c>
      <c r="N50" s="32">
        <f t="shared" si="2"/>
        <v>0</v>
      </c>
      <c r="R50" s="13"/>
      <c r="S50" s="13"/>
      <c r="T50" s="13"/>
      <c r="U50" s="13"/>
    </row>
    <row r="51" spans="1:21" hidden="1" x14ac:dyDescent="0.25">
      <c r="A51" s="21">
        <v>45</v>
      </c>
      <c r="B51" s="22"/>
      <c r="C51" s="22"/>
      <c r="D51" s="23"/>
      <c r="E51" s="29"/>
      <c r="F51" s="29"/>
      <c r="G51" s="29"/>
      <c r="H51" s="29"/>
      <c r="I51" s="29"/>
      <c r="J51" s="36" t="str">
        <f>IFERROR(ROUND(AVERAGE($F51:I51),2),"")</f>
        <v/>
      </c>
      <c r="K51" s="26" t="str">
        <f>IFERROR(STDEV($F51:I51),"")</f>
        <v/>
      </c>
      <c r="L51" s="26" t="str">
        <f t="shared" si="0"/>
        <v/>
      </c>
      <c r="M51" s="27" t="str">
        <f t="shared" si="1"/>
        <v/>
      </c>
      <c r="N51" s="32">
        <f t="shared" si="2"/>
        <v>0</v>
      </c>
      <c r="R51" s="13"/>
      <c r="S51" s="13"/>
      <c r="T51" s="13"/>
      <c r="U51" s="13"/>
    </row>
    <row r="52" spans="1:21" hidden="1" x14ac:dyDescent="0.25">
      <c r="A52" s="21">
        <v>46</v>
      </c>
      <c r="B52" s="22"/>
      <c r="C52" s="22"/>
      <c r="D52" s="23"/>
      <c r="E52" s="29"/>
      <c r="F52" s="29"/>
      <c r="G52" s="29"/>
      <c r="H52" s="29"/>
      <c r="I52" s="29"/>
      <c r="J52" s="36" t="str">
        <f>IFERROR(ROUND(AVERAGE($F52:I52),2),"")</f>
        <v/>
      </c>
      <c r="K52" s="26" t="str">
        <f>IFERROR(STDEV($F52:I52),"")</f>
        <v/>
      </c>
      <c r="L52" s="26" t="str">
        <f t="shared" si="0"/>
        <v/>
      </c>
      <c r="M52" s="27" t="str">
        <f t="shared" si="1"/>
        <v/>
      </c>
      <c r="N52" s="32">
        <f t="shared" si="2"/>
        <v>0</v>
      </c>
      <c r="R52" s="13"/>
      <c r="S52" s="13"/>
      <c r="T52" s="13"/>
      <c r="U52" s="13"/>
    </row>
    <row r="53" spans="1:21" hidden="1" x14ac:dyDescent="0.25">
      <c r="A53" s="21">
        <v>47</v>
      </c>
      <c r="B53" s="22"/>
      <c r="C53" s="22"/>
      <c r="D53" s="23"/>
      <c r="E53" s="29"/>
      <c r="F53" s="29"/>
      <c r="G53" s="29"/>
      <c r="H53" s="29"/>
      <c r="I53" s="29"/>
      <c r="J53" s="36" t="str">
        <f>IFERROR(ROUND(AVERAGE($F53:I53),2),"")</f>
        <v/>
      </c>
      <c r="K53" s="26" t="str">
        <f>IFERROR(STDEV($F53:I53),"")</f>
        <v/>
      </c>
      <c r="L53" s="26" t="str">
        <f t="shared" si="0"/>
        <v/>
      </c>
      <c r="M53" s="27" t="str">
        <f t="shared" si="1"/>
        <v/>
      </c>
      <c r="N53" s="32">
        <f t="shared" si="2"/>
        <v>0</v>
      </c>
      <c r="R53" s="13"/>
      <c r="S53" s="13"/>
      <c r="T53" s="13"/>
      <c r="U53" s="13"/>
    </row>
    <row r="54" spans="1:21" hidden="1" x14ac:dyDescent="0.25">
      <c r="A54" s="21">
        <v>48</v>
      </c>
      <c r="B54" s="22"/>
      <c r="C54" s="22"/>
      <c r="D54" s="23"/>
      <c r="E54" s="29"/>
      <c r="F54" s="29"/>
      <c r="G54" s="29"/>
      <c r="H54" s="29"/>
      <c r="I54" s="29"/>
      <c r="J54" s="36" t="str">
        <f>IFERROR(ROUND(AVERAGE($F54:I54),2),"")</f>
        <v/>
      </c>
      <c r="K54" s="26" t="str">
        <f>IFERROR(STDEV($F54:I54),"")</f>
        <v/>
      </c>
      <c r="L54" s="26" t="str">
        <f t="shared" si="0"/>
        <v/>
      </c>
      <c r="M54" s="27" t="str">
        <f t="shared" si="1"/>
        <v/>
      </c>
      <c r="N54" s="32">
        <f t="shared" si="2"/>
        <v>0</v>
      </c>
      <c r="R54" s="13"/>
      <c r="S54" s="13"/>
      <c r="T54" s="13"/>
      <c r="U54" s="13"/>
    </row>
    <row r="55" spans="1:21" hidden="1" x14ac:dyDescent="0.25">
      <c r="A55" s="21">
        <v>49</v>
      </c>
      <c r="B55" s="22"/>
      <c r="C55" s="22"/>
      <c r="D55" s="23"/>
      <c r="E55" s="29"/>
      <c r="F55" s="29"/>
      <c r="G55" s="29"/>
      <c r="H55" s="29"/>
      <c r="I55" s="29"/>
      <c r="J55" s="36" t="str">
        <f>IFERROR(ROUND(AVERAGE($F55:I55),2),"")</f>
        <v/>
      </c>
      <c r="K55" s="26" t="str">
        <f>IFERROR(STDEV($F55:I55),"")</f>
        <v/>
      </c>
      <c r="L55" s="26" t="str">
        <f t="shared" si="0"/>
        <v/>
      </c>
      <c r="M55" s="27" t="str">
        <f t="shared" si="1"/>
        <v/>
      </c>
      <c r="N55" s="32">
        <f t="shared" si="2"/>
        <v>0</v>
      </c>
      <c r="R55" s="13"/>
      <c r="S55" s="13"/>
      <c r="T55" s="13"/>
      <c r="U55" s="13"/>
    </row>
    <row r="56" spans="1:21" hidden="1" x14ac:dyDescent="0.25">
      <c r="A56" s="21">
        <v>50</v>
      </c>
      <c r="B56" s="22"/>
      <c r="C56" s="22"/>
      <c r="D56" s="23"/>
      <c r="E56" s="29"/>
      <c r="F56" s="29"/>
      <c r="G56" s="29"/>
      <c r="H56" s="29"/>
      <c r="I56" s="29"/>
      <c r="J56" s="36" t="str">
        <f>IFERROR(ROUND(AVERAGE($F56:I56),2),"")</f>
        <v/>
      </c>
      <c r="K56" s="26" t="str">
        <f>IFERROR(STDEV($F56:I56),"")</f>
        <v/>
      </c>
      <c r="L56" s="26" t="str">
        <f t="shared" si="0"/>
        <v/>
      </c>
      <c r="M56" s="27" t="str">
        <f t="shared" si="1"/>
        <v/>
      </c>
      <c r="N56" s="32">
        <f t="shared" si="2"/>
        <v>0</v>
      </c>
      <c r="R56" s="13"/>
      <c r="S56" s="13"/>
      <c r="T56" s="13"/>
      <c r="U56" s="13"/>
    </row>
    <row r="57" spans="1:21" hidden="1" x14ac:dyDescent="0.25">
      <c r="A57" s="21">
        <v>51</v>
      </c>
      <c r="B57" s="22"/>
      <c r="C57" s="22"/>
      <c r="D57" s="23"/>
      <c r="E57" s="29"/>
      <c r="F57" s="29"/>
      <c r="G57" s="29"/>
      <c r="H57" s="29"/>
      <c r="I57" s="29"/>
      <c r="J57" s="36" t="str">
        <f>IFERROR(ROUND(AVERAGE($F57:I57),2),"")</f>
        <v/>
      </c>
      <c r="K57" s="26" t="str">
        <f>IFERROR(STDEV($F57:I57),"")</f>
        <v/>
      </c>
      <c r="L57" s="26" t="str">
        <f t="shared" si="0"/>
        <v/>
      </c>
      <c r="M57" s="27" t="str">
        <f t="shared" si="1"/>
        <v/>
      </c>
      <c r="N57" s="32">
        <f t="shared" si="2"/>
        <v>0</v>
      </c>
      <c r="R57" s="13"/>
      <c r="S57" s="13"/>
      <c r="T57" s="13"/>
      <c r="U57" s="13"/>
    </row>
    <row r="58" spans="1:21" hidden="1" x14ac:dyDescent="0.25">
      <c r="A58" s="21">
        <v>52</v>
      </c>
      <c r="B58" s="22"/>
      <c r="C58" s="22"/>
      <c r="D58" s="23"/>
      <c r="E58" s="29"/>
      <c r="F58" s="29"/>
      <c r="G58" s="29"/>
      <c r="H58" s="29"/>
      <c r="I58" s="29"/>
      <c r="J58" s="36" t="str">
        <f>IFERROR(ROUND(AVERAGE($F58:I58),2),"")</f>
        <v/>
      </c>
      <c r="K58" s="26" t="str">
        <f>IFERROR(STDEV($F58:I58),"")</f>
        <v/>
      </c>
      <c r="L58" s="26" t="str">
        <f t="shared" si="0"/>
        <v/>
      </c>
      <c r="M58" s="27" t="str">
        <f t="shared" si="1"/>
        <v/>
      </c>
      <c r="N58" s="32">
        <f t="shared" si="2"/>
        <v>0</v>
      </c>
      <c r="R58" s="13"/>
      <c r="S58" s="13"/>
      <c r="T58" s="13"/>
      <c r="U58" s="13"/>
    </row>
    <row r="59" spans="1:21" hidden="1" x14ac:dyDescent="0.25">
      <c r="A59" s="21">
        <v>53</v>
      </c>
      <c r="B59" s="22"/>
      <c r="C59" s="22"/>
      <c r="D59" s="23"/>
      <c r="E59" s="29"/>
      <c r="F59" s="29"/>
      <c r="G59" s="29"/>
      <c r="H59" s="29"/>
      <c r="I59" s="29"/>
      <c r="J59" s="36" t="str">
        <f>IFERROR(ROUND(AVERAGE($F59:I59),2),"")</f>
        <v/>
      </c>
      <c r="K59" s="26" t="str">
        <f>IFERROR(STDEV($F59:I59),"")</f>
        <v/>
      </c>
      <c r="L59" s="26" t="str">
        <f t="shared" si="0"/>
        <v/>
      </c>
      <c r="M59" s="27" t="str">
        <f t="shared" si="1"/>
        <v/>
      </c>
      <c r="N59" s="32">
        <f t="shared" si="2"/>
        <v>0</v>
      </c>
      <c r="R59" s="13"/>
      <c r="S59" s="13"/>
      <c r="T59" s="13"/>
      <c r="U59" s="13"/>
    </row>
    <row r="60" spans="1:21" hidden="1" x14ac:dyDescent="0.25">
      <c r="A60" s="21">
        <v>54</v>
      </c>
      <c r="B60" s="22"/>
      <c r="C60" s="22"/>
      <c r="D60" s="23"/>
      <c r="E60" s="29"/>
      <c r="F60" s="29"/>
      <c r="G60" s="29"/>
      <c r="H60" s="29"/>
      <c r="I60" s="29"/>
      <c r="J60" s="36" t="str">
        <f>IFERROR(ROUND(AVERAGE($F60:I60),2),"")</f>
        <v/>
      </c>
      <c r="K60" s="26" t="str">
        <f>IFERROR(STDEV($F60:I60),"")</f>
        <v/>
      </c>
      <c r="L60" s="26" t="str">
        <f t="shared" si="0"/>
        <v/>
      </c>
      <c r="M60" s="27" t="str">
        <f t="shared" si="1"/>
        <v/>
      </c>
      <c r="N60" s="32">
        <f t="shared" si="2"/>
        <v>0</v>
      </c>
      <c r="R60" s="13"/>
      <c r="S60" s="13"/>
      <c r="T60" s="13"/>
      <c r="U60" s="13"/>
    </row>
    <row r="61" spans="1:21" hidden="1" x14ac:dyDescent="0.25">
      <c r="A61" s="21">
        <v>55</v>
      </c>
      <c r="B61" s="22"/>
      <c r="C61" s="22"/>
      <c r="D61" s="23"/>
      <c r="E61" s="29"/>
      <c r="F61" s="29"/>
      <c r="G61" s="29"/>
      <c r="H61" s="29"/>
      <c r="I61" s="29"/>
      <c r="J61" s="36" t="str">
        <f>IFERROR(ROUND(AVERAGE($F61:I61),2),"")</f>
        <v/>
      </c>
      <c r="K61" s="26" t="str">
        <f>IFERROR(STDEV($F61:I61),"")</f>
        <v/>
      </c>
      <c r="L61" s="26" t="str">
        <f t="shared" si="0"/>
        <v/>
      </c>
      <c r="M61" s="27" t="str">
        <f t="shared" si="1"/>
        <v/>
      </c>
      <c r="N61" s="32">
        <f t="shared" si="2"/>
        <v>0</v>
      </c>
      <c r="R61" s="13"/>
      <c r="S61" s="13"/>
      <c r="T61" s="13"/>
      <c r="U61" s="13"/>
    </row>
    <row r="62" spans="1:21" hidden="1" x14ac:dyDescent="0.25">
      <c r="A62" s="21">
        <v>56</v>
      </c>
      <c r="B62" s="22"/>
      <c r="C62" s="22"/>
      <c r="D62" s="23"/>
      <c r="E62" s="29"/>
      <c r="F62" s="29"/>
      <c r="G62" s="29"/>
      <c r="H62" s="29"/>
      <c r="I62" s="29"/>
      <c r="J62" s="36" t="str">
        <f>IFERROR(ROUND(AVERAGE($F62:I62),2),"")</f>
        <v/>
      </c>
      <c r="K62" s="26" t="str">
        <f>IFERROR(STDEV($F62:I62),"")</f>
        <v/>
      </c>
      <c r="L62" s="26" t="str">
        <f t="shared" si="0"/>
        <v/>
      </c>
      <c r="M62" s="27" t="str">
        <f t="shared" si="1"/>
        <v/>
      </c>
      <c r="N62" s="32">
        <f t="shared" si="2"/>
        <v>0</v>
      </c>
      <c r="R62" s="13"/>
      <c r="S62" s="13"/>
      <c r="T62" s="13"/>
      <c r="U62" s="13"/>
    </row>
    <row r="63" spans="1:21" hidden="1" x14ac:dyDescent="0.25">
      <c r="A63" s="21">
        <v>57</v>
      </c>
      <c r="B63" s="22"/>
      <c r="C63" s="22"/>
      <c r="D63" s="23"/>
      <c r="E63" s="29"/>
      <c r="F63" s="29"/>
      <c r="G63" s="29"/>
      <c r="H63" s="29"/>
      <c r="I63" s="29"/>
      <c r="J63" s="36" t="str">
        <f>IFERROR(ROUND(AVERAGE($F63:I63),2),"")</f>
        <v/>
      </c>
      <c r="K63" s="26" t="str">
        <f>IFERROR(STDEV($F63:I63),"")</f>
        <v/>
      </c>
      <c r="L63" s="26" t="str">
        <f t="shared" si="0"/>
        <v/>
      </c>
      <c r="M63" s="27" t="str">
        <f t="shared" si="1"/>
        <v/>
      </c>
      <c r="N63" s="32">
        <f t="shared" si="2"/>
        <v>0</v>
      </c>
      <c r="R63" s="13"/>
      <c r="S63" s="13"/>
      <c r="T63" s="13"/>
      <c r="U63" s="13"/>
    </row>
    <row r="64" spans="1:21" hidden="1" x14ac:dyDescent="0.25">
      <c r="A64" s="21">
        <v>58</v>
      </c>
      <c r="B64" s="22"/>
      <c r="C64" s="22"/>
      <c r="D64" s="23"/>
      <c r="E64" s="29"/>
      <c r="F64" s="29"/>
      <c r="G64" s="29"/>
      <c r="H64" s="29"/>
      <c r="I64" s="29"/>
      <c r="J64" s="36" t="str">
        <f>IFERROR(ROUND(AVERAGE($F64:I64),2),"")</f>
        <v/>
      </c>
      <c r="K64" s="26" t="str">
        <f>IFERROR(STDEV($F64:I64),"")</f>
        <v/>
      </c>
      <c r="L64" s="26" t="str">
        <f t="shared" si="0"/>
        <v/>
      </c>
      <c r="M64" s="27" t="str">
        <f t="shared" si="1"/>
        <v/>
      </c>
      <c r="N64" s="32">
        <f t="shared" si="2"/>
        <v>0</v>
      </c>
      <c r="R64" s="13"/>
      <c r="S64" s="13"/>
      <c r="T64" s="13"/>
      <c r="U64" s="13"/>
    </row>
    <row r="65" spans="1:21" hidden="1" x14ac:dyDescent="0.25">
      <c r="A65" s="21">
        <v>59</v>
      </c>
      <c r="B65" s="22"/>
      <c r="C65" s="22"/>
      <c r="D65" s="23"/>
      <c r="E65" s="29"/>
      <c r="F65" s="29"/>
      <c r="G65" s="29"/>
      <c r="H65" s="29"/>
      <c r="I65" s="29"/>
      <c r="J65" s="36" t="str">
        <f>IFERROR(ROUND(AVERAGE($F65:I65),2),"")</f>
        <v/>
      </c>
      <c r="K65" s="26" t="str">
        <f>IFERROR(STDEV($F65:I65),"")</f>
        <v/>
      </c>
      <c r="L65" s="26" t="str">
        <f t="shared" si="0"/>
        <v/>
      </c>
      <c r="M65" s="27" t="str">
        <f t="shared" si="1"/>
        <v/>
      </c>
      <c r="N65" s="32">
        <f t="shared" si="2"/>
        <v>0</v>
      </c>
      <c r="R65" s="13"/>
      <c r="S65" s="13"/>
      <c r="T65" s="13"/>
      <c r="U65" s="13"/>
    </row>
    <row r="66" spans="1:21" hidden="1" x14ac:dyDescent="0.25">
      <c r="A66" s="21">
        <v>60</v>
      </c>
      <c r="B66" s="22"/>
      <c r="C66" s="22"/>
      <c r="D66" s="23"/>
      <c r="E66" s="29"/>
      <c r="F66" s="29"/>
      <c r="G66" s="29"/>
      <c r="H66" s="29"/>
      <c r="I66" s="29"/>
      <c r="J66" s="36" t="str">
        <f>IFERROR(ROUND(AVERAGE($F66:I66),2),"")</f>
        <v/>
      </c>
      <c r="K66" s="26" t="str">
        <f>IFERROR(STDEV($F66:I66),"")</f>
        <v/>
      </c>
      <c r="L66" s="26" t="str">
        <f t="shared" si="0"/>
        <v/>
      </c>
      <c r="M66" s="27" t="str">
        <f t="shared" si="1"/>
        <v/>
      </c>
      <c r="N66" s="32">
        <f t="shared" si="2"/>
        <v>0</v>
      </c>
      <c r="R66" s="13"/>
      <c r="S66" s="13"/>
      <c r="T66" s="13"/>
      <c r="U66" s="13"/>
    </row>
    <row r="67" spans="1:21" x14ac:dyDescent="0.25">
      <c r="A67" s="42" t="s">
        <v>12</v>
      </c>
      <c r="B67" s="43"/>
      <c r="C67" s="43"/>
      <c r="D67" s="43"/>
      <c r="E67" s="44"/>
      <c r="F67" s="24"/>
      <c r="G67" s="24"/>
      <c r="H67" s="24"/>
      <c r="I67" s="24"/>
      <c r="J67" s="25"/>
      <c r="K67" s="26"/>
      <c r="L67" s="26"/>
      <c r="M67" s="27"/>
      <c r="N67" s="37"/>
      <c r="R67" s="13"/>
      <c r="S67" s="13"/>
      <c r="T67" s="13"/>
      <c r="U67" s="13"/>
    </row>
    <row r="68" spans="1:21" ht="131.25" customHeight="1" x14ac:dyDescent="0.25">
      <c r="A68" s="39" t="s">
        <v>19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1"/>
      <c r="R68" s="13"/>
      <c r="S68" s="13"/>
      <c r="T68" s="13"/>
      <c r="U68" s="13"/>
    </row>
  </sheetData>
  <autoFilter ref="A6:N68" xr:uid="{2AF9BF89-753C-4FDB-82CC-6E53A3D9CEF4}"/>
  <mergeCells count="11">
    <mergeCell ref="A68:M68"/>
    <mergeCell ref="A67:E67"/>
    <mergeCell ref="B5:L5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7:I67" xr:uid="{00000000-0002-0000-0000-000000000000}">
      <formula1>0</formula1>
      <formula2>99999999999</formula2>
    </dataValidation>
  </dataValidations>
  <pageMargins left="0.25" right="0.25" top="0.7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60367-3152-49F9-88F3-68346C6BD030}">
  <dimension ref="B2:N15"/>
  <sheetViews>
    <sheetView workbookViewId="0">
      <selection activeCell="K17" sqref="K17"/>
    </sheetView>
  </sheetViews>
  <sheetFormatPr defaultRowHeight="15" x14ac:dyDescent="0.25"/>
  <sheetData>
    <row r="2" spans="2:14" x14ac:dyDescent="0.25">
      <c r="B2">
        <v>792</v>
      </c>
      <c r="C2">
        <v>24</v>
      </c>
      <c r="D2">
        <f>B2/C2</f>
        <v>33</v>
      </c>
      <c r="E2">
        <f>D2+$B$14</f>
        <v>38.6</v>
      </c>
      <c r="F2">
        <f t="shared" ref="F2:F11" si="0">E2*C2</f>
        <v>926.40000000000009</v>
      </c>
      <c r="H2">
        <f t="shared" ref="H2:H11" si="1">E2/$F$13</f>
        <v>3.0273085188148008E-3</v>
      </c>
      <c r="I2">
        <f t="shared" ref="I2:I11" si="2">ROUND(($F$14*H2),2)</f>
        <v>30.27</v>
      </c>
      <c r="J2">
        <f>E2+I2</f>
        <v>68.87</v>
      </c>
      <c r="L2">
        <f>J2*C2</f>
        <v>1652.88</v>
      </c>
      <c r="M2">
        <f>ROUND((L2/20),2)</f>
        <v>82.64</v>
      </c>
    </row>
    <row r="3" spans="2:14" x14ac:dyDescent="0.25">
      <c r="B3">
        <v>825</v>
      </c>
      <c r="C3">
        <v>25</v>
      </c>
      <c r="D3">
        <f t="shared" ref="D3:D11" si="3">B3/C3</f>
        <v>33</v>
      </c>
      <c r="E3">
        <f>D3+$B$14</f>
        <v>38.6</v>
      </c>
      <c r="F3">
        <f t="shared" si="0"/>
        <v>965</v>
      </c>
      <c r="H3">
        <f t="shared" si="1"/>
        <v>3.0273085188148008E-3</v>
      </c>
      <c r="I3">
        <f t="shared" si="2"/>
        <v>30.27</v>
      </c>
      <c r="J3">
        <f t="shared" ref="J3:J11" si="4">E3+I3</f>
        <v>68.87</v>
      </c>
      <c r="L3">
        <f t="shared" ref="L3:L11" si="5">J3*C3</f>
        <v>1721.75</v>
      </c>
      <c r="M3">
        <f t="shared" ref="M3:M11" si="6">ROUND((L3/20),2)</f>
        <v>86.09</v>
      </c>
    </row>
    <row r="4" spans="2:14" x14ac:dyDescent="0.25">
      <c r="B4">
        <v>759</v>
      </c>
      <c r="C4">
        <v>23</v>
      </c>
      <c r="D4">
        <f t="shared" si="3"/>
        <v>33</v>
      </c>
      <c r="E4">
        <f>D4+$B$14</f>
        <v>38.6</v>
      </c>
      <c r="F4">
        <f t="shared" si="0"/>
        <v>887.80000000000007</v>
      </c>
      <c r="H4">
        <f t="shared" si="1"/>
        <v>3.0273085188148008E-3</v>
      </c>
      <c r="I4">
        <f t="shared" si="2"/>
        <v>30.27</v>
      </c>
      <c r="J4">
        <f t="shared" si="4"/>
        <v>68.87</v>
      </c>
      <c r="L4">
        <f t="shared" si="5"/>
        <v>1584.0100000000002</v>
      </c>
      <c r="M4">
        <f t="shared" si="6"/>
        <v>79.2</v>
      </c>
    </row>
    <row r="5" spans="2:14" x14ac:dyDescent="0.25">
      <c r="B5">
        <v>693</v>
      </c>
      <c r="C5">
        <v>21</v>
      </c>
      <c r="D5">
        <f t="shared" si="3"/>
        <v>33</v>
      </c>
      <c r="E5">
        <f>D5+$B$14</f>
        <v>38.6</v>
      </c>
      <c r="F5">
        <f t="shared" si="0"/>
        <v>810.6</v>
      </c>
      <c r="H5">
        <f t="shared" si="1"/>
        <v>3.0273085188148008E-3</v>
      </c>
      <c r="I5">
        <f t="shared" si="2"/>
        <v>30.27</v>
      </c>
      <c r="J5">
        <f t="shared" si="4"/>
        <v>68.87</v>
      </c>
      <c r="L5">
        <f t="shared" si="5"/>
        <v>1446.27</v>
      </c>
      <c r="M5">
        <f t="shared" si="6"/>
        <v>72.31</v>
      </c>
    </row>
    <row r="6" spans="2:14" x14ac:dyDescent="0.25">
      <c r="B6">
        <v>1345</v>
      </c>
      <c r="C6">
        <v>20</v>
      </c>
      <c r="D6">
        <f t="shared" si="3"/>
        <v>67.25</v>
      </c>
      <c r="E6">
        <f>D6+$B$14</f>
        <v>72.849999999999994</v>
      </c>
      <c r="F6">
        <f t="shared" si="0"/>
        <v>1457</v>
      </c>
      <c r="H6">
        <f t="shared" si="1"/>
        <v>5.713456621649177E-3</v>
      </c>
      <c r="I6">
        <f t="shared" si="2"/>
        <v>57.13</v>
      </c>
      <c r="J6">
        <f t="shared" si="4"/>
        <v>129.97999999999999</v>
      </c>
      <c r="L6">
        <f t="shared" si="5"/>
        <v>2599.6</v>
      </c>
      <c r="M6">
        <f t="shared" si="6"/>
        <v>129.97999999999999</v>
      </c>
    </row>
    <row r="7" spans="2:14" x14ac:dyDescent="0.25">
      <c r="B7">
        <v>1468</v>
      </c>
      <c r="C7">
        <v>23</v>
      </c>
      <c r="D7">
        <v>63.8</v>
      </c>
      <c r="E7">
        <f t="shared" ref="E7:E8" si="7">D7+$B$14</f>
        <v>69.399999999999991</v>
      </c>
      <c r="F7">
        <f>E7*C7</f>
        <v>1596.1999999999998</v>
      </c>
      <c r="H7">
        <f t="shared" si="1"/>
        <v>5.4428811193198744E-3</v>
      </c>
      <c r="I7">
        <f t="shared" si="2"/>
        <v>54.43</v>
      </c>
      <c r="J7">
        <f t="shared" si="4"/>
        <v>123.82999999999998</v>
      </c>
      <c r="L7">
        <f t="shared" si="5"/>
        <v>2848.0899999999997</v>
      </c>
      <c r="M7">
        <f t="shared" si="6"/>
        <v>142.4</v>
      </c>
    </row>
    <row r="8" spans="2:14" x14ac:dyDescent="0.25">
      <c r="B8">
        <v>1550</v>
      </c>
      <c r="C8">
        <v>25</v>
      </c>
      <c r="D8">
        <f t="shared" si="3"/>
        <v>62</v>
      </c>
      <c r="E8">
        <f t="shared" si="7"/>
        <v>67.599999999999994</v>
      </c>
      <c r="F8">
        <f t="shared" si="0"/>
        <v>1689.9999999999998</v>
      </c>
      <c r="H8">
        <f t="shared" si="1"/>
        <v>5.3017112920176303E-3</v>
      </c>
      <c r="I8">
        <f t="shared" si="2"/>
        <v>53.02</v>
      </c>
      <c r="J8">
        <f t="shared" si="4"/>
        <v>120.62</v>
      </c>
      <c r="L8">
        <f t="shared" si="5"/>
        <v>3015.5</v>
      </c>
      <c r="M8">
        <f t="shared" si="6"/>
        <v>150.78</v>
      </c>
    </row>
    <row r="9" spans="2:14" x14ac:dyDescent="0.25">
      <c r="B9">
        <v>1386</v>
      </c>
      <c r="C9">
        <v>21</v>
      </c>
      <c r="D9">
        <f t="shared" si="3"/>
        <v>66</v>
      </c>
      <c r="E9">
        <f>D9+$B$14</f>
        <v>71.599999999999994</v>
      </c>
      <c r="F9">
        <f t="shared" si="0"/>
        <v>1503.6</v>
      </c>
      <c r="H9">
        <f t="shared" si="1"/>
        <v>5.615422019355951E-3</v>
      </c>
      <c r="I9">
        <f t="shared" si="2"/>
        <v>56.15</v>
      </c>
      <c r="J9">
        <f t="shared" si="4"/>
        <v>127.75</v>
      </c>
      <c r="L9">
        <f t="shared" si="5"/>
        <v>2682.75</v>
      </c>
      <c r="M9">
        <f t="shared" si="6"/>
        <v>134.13999999999999</v>
      </c>
    </row>
    <row r="10" spans="2:14" x14ac:dyDescent="0.25">
      <c r="B10">
        <v>1345</v>
      </c>
      <c r="C10">
        <v>20</v>
      </c>
      <c r="D10">
        <f t="shared" si="3"/>
        <v>67.25</v>
      </c>
      <c r="E10">
        <f>D10+$B$14</f>
        <v>72.849999999999994</v>
      </c>
      <c r="F10">
        <f t="shared" si="0"/>
        <v>1457</v>
      </c>
      <c r="H10">
        <f t="shared" si="1"/>
        <v>5.713456621649177E-3</v>
      </c>
      <c r="I10">
        <f t="shared" si="2"/>
        <v>57.13</v>
      </c>
      <c r="J10">
        <f t="shared" si="4"/>
        <v>129.97999999999999</v>
      </c>
      <c r="L10">
        <f t="shared" si="5"/>
        <v>2599.6</v>
      </c>
      <c r="M10">
        <f t="shared" si="6"/>
        <v>129.97999999999999</v>
      </c>
    </row>
    <row r="11" spans="2:14" x14ac:dyDescent="0.25">
      <c r="B11">
        <v>1345</v>
      </c>
      <c r="C11">
        <v>20</v>
      </c>
      <c r="D11">
        <f t="shared" si="3"/>
        <v>67.25</v>
      </c>
      <c r="E11">
        <f>D11+$B$14</f>
        <v>72.849999999999994</v>
      </c>
      <c r="F11">
        <f t="shared" si="0"/>
        <v>1457</v>
      </c>
      <c r="H11">
        <f t="shared" si="1"/>
        <v>5.713456621649177E-3</v>
      </c>
      <c r="I11">
        <f t="shared" si="2"/>
        <v>57.13</v>
      </c>
      <c r="J11">
        <f t="shared" si="4"/>
        <v>129.97999999999999</v>
      </c>
      <c r="L11">
        <f t="shared" si="5"/>
        <v>2599.6</v>
      </c>
      <c r="M11">
        <f t="shared" si="6"/>
        <v>129.97999999999999</v>
      </c>
    </row>
    <row r="13" spans="2:14" x14ac:dyDescent="0.25">
      <c r="F13">
        <f>SUM(F2:F12)</f>
        <v>12750.6</v>
      </c>
      <c r="L13">
        <f>SUM(L2:L12)</f>
        <v>22750.049999999996</v>
      </c>
      <c r="M13">
        <f>SUM(M2:M12)</f>
        <v>1137.5</v>
      </c>
      <c r="N13">
        <f>L13-M13</f>
        <v>21612.549999999996</v>
      </c>
    </row>
    <row r="14" spans="2:14" x14ac:dyDescent="0.25">
      <c r="B14">
        <v>5.6</v>
      </c>
      <c r="F14">
        <v>10000</v>
      </c>
    </row>
    <row r="15" spans="2:14" x14ac:dyDescent="0.25">
      <c r="B15">
        <v>45.05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2026-07-20T10:38:50Z</dcterms:modified>
</cp:coreProperties>
</file>