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02C7FC52-09FC-48A0-AF6B-60517DCFB703}" xr6:coauthVersionLast="40" xr6:coauthVersionMax="40" xr10:uidLastSave="{00000000-0000-0000-0000-000000000000}"/>
  <bookViews>
    <workbookView xWindow="0" yWindow="0" windowWidth="14160" windowHeight="7620" xr2:uid="{00000000-000D-0000-FFFF-FFFF00000000}"/>
  </bookViews>
  <sheets>
    <sheet name="Лист2" sheetId="2" r:id="rId1"/>
  </sheets>
  <definedNames>
    <definedName name="_xlnm.Print_Area" localSheetId="0">Лист2!$A$3:$R$20</definedName>
  </definedNames>
  <calcPr calcId="191029" refMode="R1C1"/>
</workbook>
</file>

<file path=xl/calcChain.xml><?xml version="1.0" encoding="utf-8"?>
<calcChain xmlns="http://schemas.openxmlformats.org/spreadsheetml/2006/main">
  <c r="F21" i="2" l="1"/>
  <c r="F22" i="2"/>
  <c r="F23" i="2"/>
  <c r="F24" i="2"/>
  <c r="O9" i="2"/>
  <c r="E9" i="2"/>
  <c r="F9" i="2"/>
  <c r="G9" i="2"/>
  <c r="F25" i="2" l="1"/>
  <c r="K5" i="2"/>
  <c r="L5" i="2" s="1"/>
  <c r="M5" i="2" s="1"/>
  <c r="N5" i="2" s="1"/>
  <c r="P5" i="2" s="1"/>
  <c r="K6" i="2"/>
  <c r="L6" i="2" s="1"/>
  <c r="M6" i="2" s="1"/>
  <c r="N6" i="2" s="1"/>
  <c r="K7" i="2"/>
  <c r="L7" i="2" s="1"/>
  <c r="M7" i="2" s="1"/>
  <c r="N7" i="2" s="1"/>
  <c r="P7" i="2" s="1"/>
  <c r="K8" i="2"/>
  <c r="L8" i="2" s="1"/>
  <c r="M8" i="2" s="1"/>
  <c r="N8" i="2" s="1"/>
  <c r="P8" i="2" s="1"/>
  <c r="I5" i="2"/>
  <c r="I6" i="2"/>
  <c r="I7" i="2"/>
  <c r="I8" i="2"/>
  <c r="H5" i="2"/>
  <c r="H6" i="2"/>
  <c r="H7" i="2"/>
  <c r="H8" i="2"/>
  <c r="I9" i="2" l="1"/>
  <c r="H9" i="2"/>
  <c r="N9" i="2"/>
  <c r="J6" i="2"/>
  <c r="J8" i="2"/>
  <c r="J7" i="2"/>
  <c r="J5" i="2"/>
  <c r="P6" i="2"/>
  <c r="J9" i="2" l="1"/>
  <c r="P9" i="2"/>
  <c r="J15" i="2" s="1"/>
  <c r="H11" i="2" l="1"/>
  <c r="N11" i="2" l="1"/>
</calcChain>
</file>

<file path=xl/sharedStrings.xml><?xml version="1.0" encoding="utf-8"?>
<sst xmlns="http://schemas.openxmlformats.org/spreadsheetml/2006/main" count="52" uniqueCount="39">
  <si>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</si>
  <si>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</si>
  <si>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</si>
  <si>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</si>
  <si>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</si>
  <si>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</si>
  <si>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</si>
  <si>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</si>
  <si>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</si>
  <si>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</si>
  <si>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</si>
  <si>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</si>
  <si>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</si>
  <si>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</si>
  <si>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</si>
  <si>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</si>
  <si>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</si>
  <si>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</si>
  <si>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</si>
  <si>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</si>
  <si>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</si>
  <si>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</si>
  <si>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>ИТОГО:</t>
  </si>
  <si>
    <t>Обзор цен 1</t>
  </si>
  <si>
    <t>Обзор цен 2</t>
  </si>
  <si>
    <t>Обзор цен 3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</si>
  <si>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</si>
  <si>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>Расчет НМЦК</t>
  </si>
  <si>
    <t>шт.</t>
  </si>
  <si>
    <t>руб.,</t>
  </si>
  <si>
    <t>Ед.изм.</t>
  </si>
  <si>
    <t>НМЦК за единицу</t>
  </si>
  <si>
    <t>НМЦК итого</t>
  </si>
  <si>
    <t>шт</t>
  </si>
  <si>
    <t>Информационный стенд: 
«Присяга сотрудника МЧС России»</t>
  </si>
  <si>
    <t>Информационный стенд: «Тактические возможности подразделения»</t>
  </si>
  <si>
    <t>Информационный стенд: «Основы государственной политики в области гражданской обороны»</t>
  </si>
  <si>
    <t>Информационный стенд: 
«Состав тревожного комплекта»</t>
  </si>
  <si>
    <r>
  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</t>
    </r>
    <r>
      <rPr>
        <b/>
        <sz val="12"/>
        <color rgb="FF000000"/>
        <rFont val="Times New Roman"/>
        <family val="1"/>
        <charset val="204"/>
      </rPr>
      <t xml:space="preserve"> 
3 528,00 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</si>
</sst>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10" fontId="12" fillId="0" borderId="0" xfId="1" applyNumberFormat="1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164" fontId="3" fillId="0" borderId="0" xfId="2" applyFont="1"/>
    <xf numFmtId="164" fontId="3" fillId="0" borderId="0" xfId="2" applyFont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2" fontId="3" fillId="0" borderId="0" xfId="0" applyNumberFormat="1" applyFont="1"/>
    <xf numFmtId="0" fontId="15" fillId="0" borderId="0" xfId="0" applyFont="1"/>
    <xf numFmtId="4" fontId="3" fillId="0" borderId="0" xfId="0" applyNumberFormat="1" applyFont="1" applyAlignment="1">
      <alignment horizont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/>
    <xf numFmtId="0" fontId="9" fillId="0" borderId="0" xfId="0" applyFont="1"/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4" fontId="1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164" fontId="3" fillId="0" borderId="1" xfId="2" applyFont="1" applyBorder="1" applyAlignment="1">
      <alignment horizontal="center" vertical="center" textRotation="90"/>
    </xf>
    <xf numFmtId="164" fontId="3" fillId="0" borderId="5" xfId="2" applyFont="1" applyBorder="1" applyAlignment="1">
      <alignment horizontal="center" vertical="center" textRotation="90"/>
    </xf>
    <xf numFmtId="2" fontId="3" fillId="0" borderId="0" xfId="0" applyNumberFormat="1" applyFont="1" applyAlignment="1">
      <alignment horizontal="left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4" xr:uid="{00000000-0005-0000-0000-000002000000}"/>
    <cellStyle name="Обычный 2 2 2" xfId="6" xr:uid="{00000000-0005-0000-0000-000003000000}"/>
    <cellStyle name="Обычный 3" xfId="5" xr:uid="{00000000-0005-0000-0000-000004000000}"/>
    <cellStyle name="Обычный 3 2" xfId="7" xr:uid="{00000000-0005-0000-0000-000005000000}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1057275</xdr:rowOff>
    </xdr:from>
    <xdr:to>
      <xdr:col>9</xdr:col>
      <xdr:colOff>923925</xdr:colOff>
      <xdr:row>3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3</xdr:row>
      <xdr:rowOff>733425</xdr:rowOff>
    </xdr:from>
    <xdr:to>
      <xdr:col>8</xdr:col>
      <xdr:colOff>771525</xdr:colOff>
      <xdr:row>3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3</xdr:row>
      <xdr:rowOff>1743075</xdr:rowOff>
    </xdr:from>
    <xdr:to>
      <xdr:col>10</xdr:col>
      <xdr:colOff>1476375</xdr:colOff>
      <xdr:row>3</xdr:row>
      <xdr:rowOff>2133600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3</xdr:row>
      <xdr:rowOff>1457325</xdr:rowOff>
    </xdr:from>
    <xdr:to>
      <xdr:col>10</xdr:col>
      <xdr:colOff>323850</xdr:colOff>
      <xdr:row>3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A7" zoomScale="90" zoomScaleNormal="90" zoomScaleSheetLayoutView="85" zoomScalePageLayoutView="55" workbookViewId="0">
      <selection activeCell="P25" sqref="A1:P25"/>
    </sheetView>
  </sheetViews>
  <sheetFormatPr defaultRowHeight="12.75" x14ac:dyDescent="0.2"/>
  <cols>
    <col min="1" max="1" width="5.140625" style="1" customWidth="1"/>
    <col min="2" max="2" width="37.7109375" style="32" customWidth="1"/>
    <col min="3" max="3" width="6.5703125" style="1" customWidth="1"/>
    <col min="4" max="4" width="6.7109375" style="1" customWidth="1"/>
    <col min="5" max="5" width="10.42578125" style="28" customWidth="1"/>
    <col min="6" max="6" width="10.85546875" style="28" customWidth="1"/>
    <col min="7" max="7" width="9.5703125" style="28" customWidth="1"/>
    <col min="8" max="8" width="11.85546875" style="1" customWidth="1"/>
    <col min="9" max="9" width="13.7109375" style="1" customWidth="1"/>
    <col min="10" max="10" width="15.5703125" style="1" customWidth="1"/>
    <col min="11" max="11" width="21.140625" style="1" bestFit="1" customWidth="1"/>
    <col min="12" max="12" width="11.28515625" style="2" customWidth="1"/>
    <col min="13" max="13" width="8.42578125" style="1" customWidth="1"/>
    <col min="14" max="14" width="13.42578125" style="1" bestFit="1" customWidth="1"/>
    <col min="15" max="15" width="8.5703125" style="21" customWidth="1"/>
    <col min="16" max="16" width="12.42578125" style="1" customWidth="1"/>
    <col min="17" max="244" width="9.14062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9.14062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9.14062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9.14062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9.14062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9.14062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9.14062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9.14062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9.14062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9.14062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9.14062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9.14062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9.14062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9.14062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9.14062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9.14062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9.14062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9.14062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9.14062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9.14062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9.14062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9.14062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9.14062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9.14062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9.14062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9.14062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9.14062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9.14062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9.14062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9.14062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9.14062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9.14062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9.14062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9.14062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9.14062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9.14062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9.14062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9.14062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9.14062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9.14062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9.14062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9.14062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9.14062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9.14062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9.14062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9.14062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9.14062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9.14062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9.14062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9.14062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9.14062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9.14062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9.14062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9.14062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9.14062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9.14062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9.14062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9.14062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9.14062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9.14062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9.14062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9.14062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9.14062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84" width="9.140625" style="1"/>
  </cols>
  <sheetData>
    <row r="1" spans="1:19" ht="15" x14ac:dyDescent="0.25">
      <c r="A1" s="67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3" spans="1:19" x14ac:dyDescent="0.2">
      <c r="A3" s="71" t="s">
        <v>0</v>
      </c>
      <c r="B3" s="71" t="s">
        <v>1</v>
      </c>
      <c r="C3" s="71" t="s">
        <v>2</v>
      </c>
      <c r="D3" s="71" t="s">
        <v>3</v>
      </c>
      <c r="E3" s="73" t="s">
        <v>4</v>
      </c>
      <c r="F3" s="73"/>
      <c r="G3" s="73"/>
      <c r="H3" s="74" t="s">
        <v>10</v>
      </c>
      <c r="I3" s="74"/>
      <c r="J3" s="74"/>
      <c r="K3" s="75" t="s">
        <v>11</v>
      </c>
      <c r="L3" s="75"/>
      <c r="M3" s="75"/>
      <c r="N3" s="75"/>
      <c r="O3" s="77" t="s">
        <v>21</v>
      </c>
      <c r="P3" s="69" t="s">
        <v>20</v>
      </c>
    </row>
    <row r="4" spans="1:19" ht="172.5" customHeight="1" x14ac:dyDescent="0.2">
      <c r="A4" s="71"/>
      <c r="B4" s="72"/>
      <c r="C4" s="71"/>
      <c r="D4" s="71"/>
      <c r="E4" s="23" t="s">
        <v>23</v>
      </c>
      <c r="F4" s="23" t="s">
        <v>24</v>
      </c>
      <c r="G4" s="23" t="s">
        <v>25</v>
      </c>
      <c r="H4" s="30" t="s">
        <v>18</v>
      </c>
      <c r="I4" s="30" t="s">
        <v>5</v>
      </c>
      <c r="J4" s="24" t="s">
        <v>9</v>
      </c>
      <c r="K4" s="30" t="s">
        <v>19</v>
      </c>
      <c r="L4" s="25" t="s">
        <v>6</v>
      </c>
      <c r="M4" s="30" t="s">
        <v>7</v>
      </c>
      <c r="N4" s="30" t="s">
        <v>8</v>
      </c>
      <c r="O4" s="78"/>
      <c r="P4" s="69"/>
    </row>
    <row r="5" spans="1:19" s="36" customFormat="1" ht="30.75" customHeight="1" x14ac:dyDescent="0.2">
      <c r="A5" s="51">
        <v>1</v>
      </c>
      <c r="B5" s="64" t="s">
        <v>34</v>
      </c>
      <c r="C5" s="52" t="s">
        <v>28</v>
      </c>
      <c r="D5" s="47">
        <v>1</v>
      </c>
      <c r="E5" s="40">
        <v>963</v>
      </c>
      <c r="F5" s="41">
        <v>1000</v>
      </c>
      <c r="G5" s="41">
        <v>963</v>
      </c>
      <c r="H5" s="42">
        <f t="shared" ref="H5:H8" si="0">AVERAGE(E5:G5)</f>
        <v>975.33333333333337</v>
      </c>
      <c r="I5" s="43">
        <f t="shared" ref="I5:I8" si="1">SQRT(VAR(E5:G5))</f>
        <v>21.361959960016151</v>
      </c>
      <c r="J5" s="43">
        <f t="shared" ref="J5:J8" si="2">I5/H5*100</f>
        <v>2.1902214586482724</v>
      </c>
      <c r="K5" s="44">
        <f t="shared" ref="K5:K8" si="3">D5*SUM(E5:G5)/COLUMNS(E5:G5)</f>
        <v>975.33333333333337</v>
      </c>
      <c r="L5" s="44">
        <f t="shared" ref="L5:L8" si="4">K5/D5</f>
        <v>975.33333333333337</v>
      </c>
      <c r="M5" s="44">
        <f t="shared" ref="M5:M8" si="5">ROUND(L5,2)</f>
        <v>975.33</v>
      </c>
      <c r="N5" s="48">
        <f t="shared" ref="N5:N8" si="6">M5*D5</f>
        <v>975.33</v>
      </c>
      <c r="O5" s="50">
        <v>1</v>
      </c>
      <c r="P5" s="45">
        <f t="shared" ref="P5:P8" si="7">N5*O5</f>
        <v>975.33</v>
      </c>
    </row>
    <row r="6" spans="1:19" s="36" customFormat="1" ht="30.75" customHeight="1" x14ac:dyDescent="0.2">
      <c r="A6" s="51">
        <v>2</v>
      </c>
      <c r="B6" s="64" t="s">
        <v>35</v>
      </c>
      <c r="C6" s="52" t="s">
        <v>28</v>
      </c>
      <c r="D6" s="47">
        <v>1</v>
      </c>
      <c r="E6" s="40">
        <v>963</v>
      </c>
      <c r="F6" s="41">
        <v>1000</v>
      </c>
      <c r="G6" s="41">
        <v>963</v>
      </c>
      <c r="H6" s="42">
        <f t="shared" si="0"/>
        <v>975.33333333333337</v>
      </c>
      <c r="I6" s="43">
        <f t="shared" si="1"/>
        <v>21.361959960016151</v>
      </c>
      <c r="J6" s="43">
        <f t="shared" si="2"/>
        <v>2.1902214586482724</v>
      </c>
      <c r="K6" s="44">
        <f t="shared" si="3"/>
        <v>975.33333333333337</v>
      </c>
      <c r="L6" s="44">
        <f t="shared" si="4"/>
        <v>975.33333333333337</v>
      </c>
      <c r="M6" s="44">
        <f t="shared" si="5"/>
        <v>975.33</v>
      </c>
      <c r="N6" s="48">
        <f t="shared" si="6"/>
        <v>975.33</v>
      </c>
      <c r="O6" s="50">
        <v>1</v>
      </c>
      <c r="P6" s="45">
        <f t="shared" si="7"/>
        <v>975.33</v>
      </c>
    </row>
    <row r="7" spans="1:19" s="36" customFormat="1" ht="40.5" customHeight="1" x14ac:dyDescent="0.2">
      <c r="A7" s="51">
        <v>3</v>
      </c>
      <c r="B7" s="64" t="s">
        <v>36</v>
      </c>
      <c r="C7" s="52" t="s">
        <v>28</v>
      </c>
      <c r="D7" s="47">
        <v>1</v>
      </c>
      <c r="E7" s="40">
        <v>963</v>
      </c>
      <c r="F7" s="41">
        <v>1000</v>
      </c>
      <c r="G7" s="41">
        <v>963</v>
      </c>
      <c r="H7" s="42">
        <f t="shared" si="0"/>
        <v>975.33333333333337</v>
      </c>
      <c r="I7" s="43">
        <f t="shared" si="1"/>
        <v>21.361959960016151</v>
      </c>
      <c r="J7" s="43">
        <f t="shared" si="2"/>
        <v>2.1902214586482724</v>
      </c>
      <c r="K7" s="44">
        <f t="shared" si="3"/>
        <v>975.33333333333337</v>
      </c>
      <c r="L7" s="44">
        <f t="shared" si="4"/>
        <v>975.33333333333337</v>
      </c>
      <c r="M7" s="44">
        <f t="shared" si="5"/>
        <v>975.33</v>
      </c>
      <c r="N7" s="48">
        <f t="shared" si="6"/>
        <v>975.33</v>
      </c>
      <c r="O7" s="50">
        <v>1</v>
      </c>
      <c r="P7" s="45">
        <f t="shared" si="7"/>
        <v>975.33</v>
      </c>
    </row>
    <row r="8" spans="1:19" s="36" customFormat="1" ht="30.75" customHeight="1" x14ac:dyDescent="0.2">
      <c r="A8" s="51">
        <v>4</v>
      </c>
      <c r="B8" s="64" t="s">
        <v>37</v>
      </c>
      <c r="C8" s="52" t="s">
        <v>28</v>
      </c>
      <c r="D8" s="47">
        <v>1</v>
      </c>
      <c r="E8" s="40">
        <v>963</v>
      </c>
      <c r="F8" s="41">
        <v>1000</v>
      </c>
      <c r="G8" s="41">
        <v>963</v>
      </c>
      <c r="H8" s="42">
        <f t="shared" si="0"/>
        <v>975.33333333333337</v>
      </c>
      <c r="I8" s="43">
        <f t="shared" si="1"/>
        <v>21.361959960016151</v>
      </c>
      <c r="J8" s="43">
        <f t="shared" si="2"/>
        <v>2.1902214586482724</v>
      </c>
      <c r="K8" s="44">
        <f t="shared" si="3"/>
        <v>975.33333333333337</v>
      </c>
      <c r="L8" s="44">
        <f t="shared" si="4"/>
        <v>975.33333333333337</v>
      </c>
      <c r="M8" s="44">
        <f t="shared" si="5"/>
        <v>975.33</v>
      </c>
      <c r="N8" s="48">
        <f t="shared" si="6"/>
        <v>975.33</v>
      </c>
      <c r="O8" s="50">
        <v>1</v>
      </c>
      <c r="P8" s="45">
        <f t="shared" si="7"/>
        <v>975.33</v>
      </c>
    </row>
    <row r="9" spans="1:19" s="5" customFormat="1" ht="15.75" x14ac:dyDescent="0.2">
      <c r="A9" s="29"/>
      <c r="B9" s="53" t="s">
        <v>22</v>
      </c>
      <c r="C9" s="33"/>
      <c r="D9" s="33"/>
      <c r="E9" s="3">
        <f>SUM(E5:E8)</f>
        <v>3852</v>
      </c>
      <c r="F9" s="3">
        <f>SUM(F5:F8)</f>
        <v>4000</v>
      </c>
      <c r="G9" s="3">
        <f>SUM(G5:G8)</f>
        <v>3852</v>
      </c>
      <c r="H9" s="3">
        <f>SUM(H5:H8)</f>
        <v>3901.3333333333335</v>
      </c>
      <c r="I9" s="3">
        <f>SUM(I5:I8)</f>
        <v>85.447839840064603</v>
      </c>
      <c r="J9" s="3">
        <f>SUM(J5:J8)</f>
        <v>8.7608858345930898</v>
      </c>
      <c r="K9" s="3"/>
      <c r="L9" s="3"/>
      <c r="M9" s="3"/>
      <c r="N9" s="3">
        <f>SUM(N5:N8)</f>
        <v>3901.32</v>
      </c>
      <c r="O9" s="49">
        <f>SUM(O5:O8)</f>
        <v>4</v>
      </c>
      <c r="P9" s="65">
        <f>SUM(P5:P8)</f>
        <v>3901.32</v>
      </c>
      <c r="Q9" s="36"/>
      <c r="R9" s="36"/>
      <c r="S9" s="36"/>
    </row>
    <row r="10" spans="1:19" s="5" customFormat="1" ht="7.5" customHeight="1" x14ac:dyDescent="0.2">
      <c r="A10" s="7"/>
      <c r="B10" s="6"/>
      <c r="C10" s="7"/>
      <c r="D10" s="7"/>
      <c r="E10" s="8"/>
      <c r="F10" s="8"/>
      <c r="G10" s="8"/>
      <c r="H10" s="8"/>
      <c r="I10" s="9"/>
      <c r="J10" s="9"/>
      <c r="K10" s="10"/>
      <c r="L10" s="11"/>
      <c r="M10" s="10"/>
      <c r="N10" s="10"/>
      <c r="O10" s="22"/>
      <c r="Q10" s="36"/>
      <c r="R10" s="36"/>
      <c r="S10" s="36"/>
    </row>
    <row r="11" spans="1:19" s="5" customFormat="1" x14ac:dyDescent="0.2">
      <c r="B11" s="31" t="s">
        <v>15</v>
      </c>
      <c r="C11" s="14"/>
      <c r="D11" s="14"/>
      <c r="E11" s="20"/>
      <c r="F11" s="20"/>
      <c r="G11" s="20"/>
      <c r="H11" s="15">
        <f>I9</f>
        <v>85.447839840064603</v>
      </c>
      <c r="I11" s="20" t="s">
        <v>14</v>
      </c>
      <c r="J11" s="14" t="s">
        <v>16</v>
      </c>
      <c r="K11" s="14"/>
      <c r="L11" s="16"/>
      <c r="M11" s="17"/>
      <c r="N11" s="18">
        <f>J9/100</f>
        <v>8.7608858345930893E-2</v>
      </c>
      <c r="O11" s="22"/>
      <c r="Q11" s="36"/>
      <c r="R11" s="36"/>
      <c r="S11" s="36"/>
    </row>
    <row r="12" spans="1:19" s="5" customFormat="1" x14ac:dyDescent="0.2">
      <c r="B12" s="31" t="s">
        <v>26</v>
      </c>
      <c r="C12" s="19"/>
      <c r="D12" s="19"/>
      <c r="E12" s="26"/>
      <c r="F12" s="26"/>
      <c r="G12" s="26"/>
      <c r="H12" s="19"/>
      <c r="I12" s="19"/>
      <c r="J12" s="19"/>
      <c r="K12" s="19"/>
      <c r="L12" s="16"/>
      <c r="M12" s="17"/>
      <c r="N12" s="17"/>
      <c r="O12" s="22"/>
      <c r="Q12" s="36"/>
      <c r="R12" s="36"/>
      <c r="S12" s="36"/>
    </row>
    <row r="13" spans="1:19" s="5" customFormat="1" x14ac:dyDescent="0.2">
      <c r="A13" s="13"/>
      <c r="B13" s="31" t="s">
        <v>17</v>
      </c>
      <c r="C13" s="19"/>
      <c r="D13" s="19"/>
      <c r="E13" s="26"/>
      <c r="F13" s="26"/>
      <c r="G13" s="26"/>
      <c r="H13" s="19"/>
      <c r="I13" s="19"/>
      <c r="J13" s="19"/>
      <c r="K13" s="19"/>
      <c r="L13" s="16"/>
      <c r="M13" s="17"/>
      <c r="N13" s="17"/>
      <c r="O13" s="22"/>
      <c r="Q13" s="36"/>
      <c r="R13" s="36"/>
      <c r="S13" s="36"/>
    </row>
    <row r="14" spans="1:19" s="5" customFormat="1" ht="8.25" customHeight="1" x14ac:dyDescent="0.2">
      <c r="A14" s="13"/>
      <c r="B14" s="12"/>
      <c r="C14" s="12"/>
      <c r="D14" s="12"/>
      <c r="E14" s="27"/>
      <c r="F14" s="27"/>
      <c r="G14" s="27"/>
      <c r="H14" s="12"/>
      <c r="I14" s="12"/>
      <c r="J14" s="12"/>
      <c r="K14" s="12"/>
      <c r="L14" s="11"/>
      <c r="M14" s="10"/>
      <c r="N14" s="10"/>
      <c r="O14" s="22"/>
      <c r="Q14" s="36"/>
      <c r="R14" s="36"/>
      <c r="S14" s="36"/>
    </row>
    <row r="15" spans="1:19" s="4" customFormat="1" ht="15.75" x14ac:dyDescent="0.2">
      <c r="A15" s="76" t="s">
        <v>13</v>
      </c>
      <c r="B15" s="76"/>
      <c r="C15" s="76"/>
      <c r="D15" s="76"/>
      <c r="E15" s="76"/>
      <c r="F15" s="76"/>
      <c r="G15" s="76"/>
      <c r="H15" s="76"/>
      <c r="I15" s="76"/>
      <c r="J15" s="46">
        <f>P9</f>
        <v>3901.32</v>
      </c>
      <c r="K15" s="34" t="s">
        <v>29</v>
      </c>
      <c r="L15" s="79"/>
      <c r="M15" s="79"/>
      <c r="N15" s="79"/>
      <c r="O15" s="79"/>
      <c r="P15" s="79"/>
      <c r="Q15" s="36"/>
      <c r="R15" s="36"/>
      <c r="S15" s="36"/>
    </row>
    <row r="16" spans="1:19" ht="24.75" customHeight="1" x14ac:dyDescent="0.2">
      <c r="A16" s="70" t="s">
        <v>12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9"/>
      <c r="M16" s="79"/>
      <c r="N16" s="79"/>
      <c r="O16" s="79"/>
      <c r="P16" s="79"/>
    </row>
    <row r="17" spans="1:16" s="38" customFormat="1" x14ac:dyDescent="0.2">
      <c r="A17" s="35"/>
      <c r="B17" s="35"/>
      <c r="C17" s="35"/>
      <c r="D17" s="35"/>
      <c r="E17" s="35"/>
      <c r="F17" s="39"/>
      <c r="G17" s="35"/>
      <c r="H17" s="35"/>
      <c r="I17" s="35"/>
      <c r="J17" s="35"/>
      <c r="K17" s="35"/>
      <c r="L17" s="37"/>
      <c r="M17" s="36"/>
      <c r="N17" s="36"/>
    </row>
    <row r="18" spans="1:16" s="36" customFormat="1" ht="32.25" customHeight="1" x14ac:dyDescent="0.25">
      <c r="A18" s="66" t="s">
        <v>38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s="36" customFormat="1" ht="15.75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36" customFormat="1" ht="22.5" x14ac:dyDescent="0.25">
      <c r="A20" s="55" t="s">
        <v>0</v>
      </c>
      <c r="B20" s="56" t="s">
        <v>1</v>
      </c>
      <c r="C20" s="56" t="s">
        <v>30</v>
      </c>
      <c r="D20" s="56" t="s">
        <v>3</v>
      </c>
      <c r="E20" s="56" t="s">
        <v>31</v>
      </c>
      <c r="F20" s="56" t="s">
        <v>32</v>
      </c>
      <c r="G20" s="57"/>
      <c r="H20" s="57"/>
      <c r="I20" s="57"/>
      <c r="J20" s="57"/>
      <c r="K20" s="57"/>
      <c r="L20" s="58"/>
      <c r="M20" s="59"/>
      <c r="N20" s="59"/>
      <c r="O20" s="21"/>
    </row>
    <row r="21" spans="1:16" s="36" customFormat="1" ht="22.5" x14ac:dyDescent="0.25">
      <c r="A21" s="55">
        <v>1</v>
      </c>
      <c r="B21" s="56" t="s">
        <v>34</v>
      </c>
      <c r="C21" s="56" t="s">
        <v>33</v>
      </c>
      <c r="D21" s="56">
        <v>1</v>
      </c>
      <c r="E21" s="63">
        <v>882</v>
      </c>
      <c r="F21" s="61">
        <f t="shared" ref="F21:F24" si="8">E21*D21</f>
        <v>882</v>
      </c>
      <c r="G21" s="57"/>
      <c r="H21" s="57"/>
      <c r="I21" s="57"/>
      <c r="J21" s="57"/>
      <c r="K21" s="57"/>
      <c r="L21" s="58"/>
      <c r="M21" s="59"/>
      <c r="N21" s="59"/>
      <c r="O21" s="21"/>
    </row>
    <row r="22" spans="1:16" s="36" customFormat="1" ht="22.5" x14ac:dyDescent="0.25">
      <c r="A22" s="55">
        <v>2</v>
      </c>
      <c r="B22" s="56" t="s">
        <v>35</v>
      </c>
      <c r="C22" s="56" t="s">
        <v>33</v>
      </c>
      <c r="D22" s="56">
        <v>1</v>
      </c>
      <c r="E22" s="63">
        <v>882</v>
      </c>
      <c r="F22" s="61">
        <f t="shared" si="8"/>
        <v>882</v>
      </c>
      <c r="G22" s="57"/>
      <c r="H22" s="57"/>
      <c r="I22" s="57"/>
      <c r="J22" s="57"/>
      <c r="K22" s="57"/>
      <c r="L22" s="58"/>
      <c r="M22" s="59"/>
      <c r="N22" s="59"/>
      <c r="O22" s="21"/>
    </row>
    <row r="23" spans="1:16" s="36" customFormat="1" ht="36" x14ac:dyDescent="0.25">
      <c r="A23" s="55">
        <v>3</v>
      </c>
      <c r="B23" s="60" t="s">
        <v>36</v>
      </c>
      <c r="C23" s="56" t="s">
        <v>33</v>
      </c>
      <c r="D23" s="56">
        <v>1</v>
      </c>
      <c r="E23" s="63">
        <v>882</v>
      </c>
      <c r="F23" s="61">
        <f t="shared" si="8"/>
        <v>882</v>
      </c>
      <c r="G23" s="57"/>
      <c r="H23" s="57"/>
      <c r="I23" s="57"/>
      <c r="J23" s="57"/>
      <c r="K23" s="57"/>
      <c r="L23" s="58"/>
      <c r="M23" s="59"/>
      <c r="N23" s="59"/>
      <c r="O23" s="21"/>
    </row>
    <row r="24" spans="1:16" s="36" customFormat="1" ht="32.25" customHeight="1" x14ac:dyDescent="0.25">
      <c r="A24" s="55">
        <v>4</v>
      </c>
      <c r="B24" s="60" t="s">
        <v>37</v>
      </c>
      <c r="C24" s="56" t="s">
        <v>33</v>
      </c>
      <c r="D24" s="56">
        <v>1</v>
      </c>
      <c r="E24" s="63">
        <v>882</v>
      </c>
      <c r="F24" s="61">
        <f t="shared" si="8"/>
        <v>882</v>
      </c>
      <c r="G24" s="57"/>
      <c r="H24" s="57"/>
      <c r="I24" s="57"/>
      <c r="J24" s="57"/>
      <c r="K24" s="57"/>
      <c r="L24" s="58"/>
      <c r="M24" s="59"/>
      <c r="N24" s="59"/>
      <c r="O24" s="21"/>
    </row>
    <row r="25" spans="1:16" s="36" customFormat="1" ht="15" x14ac:dyDescent="0.25">
      <c r="A25" s="57"/>
      <c r="B25" s="57"/>
      <c r="C25" s="57"/>
      <c r="D25" s="57"/>
      <c r="E25" s="57"/>
      <c r="F25" s="62">
        <f>SUM(F21:F24)</f>
        <v>3528</v>
      </c>
      <c r="G25" s="57"/>
      <c r="H25" s="57"/>
      <c r="I25" s="57"/>
      <c r="J25" s="57"/>
      <c r="K25" s="57"/>
      <c r="L25" s="58"/>
      <c r="M25" s="59"/>
      <c r="N25" s="59"/>
      <c r="O25" s="21"/>
    </row>
  </sheetData>
  <mergeCells count="14">
    <mergeCell ref="A18:P18"/>
    <mergeCell ref="A1:P1"/>
    <mergeCell ref="P3:P4"/>
    <mergeCell ref="A16:K16"/>
    <mergeCell ref="A3:A4"/>
    <mergeCell ref="B3:B4"/>
    <mergeCell ref="C3:C4"/>
    <mergeCell ref="D3:D4"/>
    <mergeCell ref="E3:G3"/>
    <mergeCell ref="H3:J3"/>
    <mergeCell ref="K3:N3"/>
    <mergeCell ref="A15:I15"/>
    <mergeCell ref="O3:O4"/>
    <mergeCell ref="L15:P16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2026-06-03T08:50:07Z</dcterms:modified>
</cp:coreProperties>
</file>