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320" windowHeight="13740"/>
  </bookViews>
  <sheets>
    <sheet name="Лист1" sheetId="1" r:id="rId1"/>
    <sheet name="Лист2" sheetId="2" r:id="rId2"/>
    <sheet name="Лист3" sheetId="3" r:id="rId3"/>
  </sheets>
  <definedNames>
    <definedName name="OLE_LINK3" localSheetId="0">Лист1!#REF!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/>
  <c r="I42" s="1"/>
  <c r="J42"/>
  <c r="K42" s="1"/>
  <c r="L42" s="1"/>
  <c r="E41"/>
  <c r="I41" s="1"/>
  <c r="J41"/>
  <c r="K41" s="1"/>
  <c r="L41" s="1"/>
  <c r="E40"/>
  <c r="I40" s="1"/>
  <c r="J40"/>
  <c r="K40" s="1"/>
  <c r="L40" s="1"/>
  <c r="E39"/>
  <c r="I39" s="1"/>
  <c r="J39"/>
  <c r="K39" s="1"/>
  <c r="L39" s="1"/>
  <c r="E38"/>
  <c r="I38" s="1"/>
  <c r="E43"/>
  <c r="I43" s="1"/>
  <c r="E44"/>
  <c r="I44" s="1"/>
  <c r="E37"/>
  <c r="I37" s="1"/>
  <c r="E36"/>
  <c r="I36" s="1"/>
  <c r="E35"/>
  <c r="I35" s="1"/>
  <c r="E34"/>
  <c r="I34" s="1"/>
  <c r="E33"/>
  <c r="I33" s="1"/>
  <c r="E32"/>
  <c r="I32" s="1"/>
  <c r="E31"/>
  <c r="I31" s="1"/>
  <c r="E15"/>
  <c r="I15" s="1"/>
  <c r="E16"/>
  <c r="I16" s="1"/>
  <c r="E17"/>
  <c r="I17" s="1"/>
  <c r="E18"/>
  <c r="I18" s="1"/>
  <c r="E19"/>
  <c r="I19" s="1"/>
  <c r="E20"/>
  <c r="I20" s="1"/>
  <c r="E21"/>
  <c r="I21" s="1"/>
  <c r="E22"/>
  <c r="I22" s="1"/>
  <c r="E23"/>
  <c r="I23" s="1"/>
  <c r="E24"/>
  <c r="I24" s="1"/>
  <c r="E25"/>
  <c r="I25" s="1"/>
  <c r="E26"/>
  <c r="I26" s="1"/>
  <c r="E27"/>
  <c r="I27" s="1"/>
  <c r="E28"/>
  <c r="I28" s="1"/>
  <c r="E29"/>
  <c r="I29" s="1"/>
  <c r="E30"/>
  <c r="I30" s="1"/>
  <c r="J38" l="1"/>
  <c r="K38" s="1"/>
  <c r="L38" s="1"/>
  <c r="J43"/>
  <c r="K43" s="1"/>
  <c r="L43" s="1"/>
  <c r="J20"/>
  <c r="K20" s="1"/>
  <c r="L20" s="1"/>
  <c r="J27"/>
  <c r="K27" s="1"/>
  <c r="L27" s="1"/>
  <c r="J26"/>
  <c r="K26" s="1"/>
  <c r="L26" s="1"/>
  <c r="J19"/>
  <c r="K19" s="1"/>
  <c r="L19" s="1"/>
  <c r="J31"/>
  <c r="K31" s="1"/>
  <c r="L31" s="1"/>
  <c r="J32"/>
  <c r="K32" s="1"/>
  <c r="L32" s="1"/>
  <c r="J33"/>
  <c r="K33" s="1"/>
  <c r="L33" s="1"/>
  <c r="J34"/>
  <c r="K34" s="1"/>
  <c r="L34" s="1"/>
  <c r="J35"/>
  <c r="K35" s="1"/>
  <c r="L35" s="1"/>
  <c r="J36"/>
  <c r="K36" s="1"/>
  <c r="L36" s="1"/>
  <c r="J37"/>
  <c r="K37" s="1"/>
  <c r="L37" s="1"/>
  <c r="J44"/>
  <c r="K44" s="1"/>
  <c r="L44" s="1"/>
  <c r="J29"/>
  <c r="K29" s="1"/>
  <c r="L29" s="1"/>
  <c r="J30"/>
  <c r="K30" s="1"/>
  <c r="L30" s="1"/>
  <c r="J28"/>
  <c r="K28" s="1"/>
  <c r="L28" s="1"/>
  <c r="J25"/>
  <c r="K25" s="1"/>
  <c r="L25" s="1"/>
  <c r="J24"/>
  <c r="K24" s="1"/>
  <c r="L24" s="1"/>
  <c r="J23"/>
  <c r="K23" s="1"/>
  <c r="L23" s="1"/>
  <c r="J22"/>
  <c r="K22" s="1"/>
  <c r="L22" s="1"/>
  <c r="J21"/>
  <c r="K21" s="1"/>
  <c r="L21" s="1"/>
  <c r="J18"/>
  <c r="K18" s="1"/>
  <c r="L18" s="1"/>
  <c r="J17"/>
  <c r="K17" s="1"/>
  <c r="L17" s="1"/>
  <c r="J16"/>
  <c r="K16" s="1"/>
  <c r="L16" s="1"/>
  <c r="J15"/>
  <c r="K15" s="1"/>
  <c r="L15" s="1"/>
  <c r="I45"/>
  <c r="B46" s="1"/>
</calcChain>
</file>

<file path=xl/sharedStrings.xml><?xml version="1.0" encoding="utf-8"?>
<sst xmlns="http://schemas.openxmlformats.org/spreadsheetml/2006/main" count="92" uniqueCount="63">
  <si>
    <t xml:space="preserve">В соответствии со статьей 22 п.6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определена Методом сопоставимых рыночных цен (анализа рынка). (Приказ Минэкономразвития России от 02.10.2013 № 567) </t>
  </si>
  <si>
    <t>Начальная (максимальная) цена контракта вычисляется по формуле:</t>
  </si>
  <si>
    <t>V</t>
  </si>
  <si>
    <t>n</t>
  </si>
  <si>
    <r>
      <t>i= 1</t>
    </r>
    <r>
      <rPr>
        <vertAlign val="superscript"/>
        <sz val="10"/>
        <rFont val="Times New Roman"/>
        <family val="1"/>
        <charset val="204"/>
      </rPr>
      <t>Цi</t>
    </r>
  </si>
  <si>
    <t>, где</t>
  </si>
  <si>
    <t xml:space="preserve">v - количество (объем) закупаемого товара (работы, услуги); </t>
  </si>
  <si>
    <t xml:space="preserve">n - количество значений, используемых в расчете; </t>
  </si>
  <si>
    <t xml:space="preserve">i - номер источника ценовой информации; </t>
  </si>
  <si>
    <t>цi - цена единицы товара, работы, услуги, представленная в источнике с номером i</t>
  </si>
  <si>
    <t>ФКУ ИК-28 ГУФСИН России по Пермскому краю</t>
  </si>
  <si>
    <t>Условия контракта</t>
  </si>
  <si>
    <t>НМЦК рын.</t>
  </si>
  <si>
    <t>Среднеквадратическое отклонение</t>
  </si>
  <si>
    <t>коэффициент вариации</t>
  </si>
  <si>
    <t>№ п/п</t>
  </si>
  <si>
    <t>Наименование предмета контракта</t>
  </si>
  <si>
    <t>Ед. изм.</t>
  </si>
  <si>
    <t>Количество (объем)</t>
  </si>
  <si>
    <t>Исполнил:</t>
  </si>
  <si>
    <t xml:space="preserve"> Средняя цена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</si>
  <si>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 xml:space="preserve">=   </t>
    </r>
  </si>
  <si>
    <t>Е.В. Пипинеева</t>
  </si>
  <si>
    <t xml:space="preserve">                                                                                           ОБОСНОВАНИЕ ЦЕНЫ КОНТРАКТА                                                                                        </t>
  </si>
  <si>
    <t>н/ч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</si>
  <si>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 xml:space="preserve">= </t>
    </r>
  </si>
  <si>
    <t>шт</t>
  </si>
  <si>
    <t>Старший инспектор ОКБИиХО</t>
  </si>
  <si>
    <t>л</t>
  </si>
  <si>
    <t>Техническое обслуживание</t>
  </si>
  <si>
    <t>Прокладка сливной пробки LADA</t>
  </si>
  <si>
    <t>Фильтр масляный 2109-2112/УАЗ/Нива/Васта + ЛИВНЫ 21008010120000582/21080101200508/21080101200584</t>
  </si>
  <si>
    <t>Масло иоторное Лукойл GENESIS ARMORTECH CH 5w-40 4л Синтетическое (Китайцы) 2405226</t>
  </si>
  <si>
    <t>Фильтр воздушный X-RAY 19- 84500033130</t>
  </si>
  <si>
    <t>Фильтр салона Логан 2/Веста12 ---уг 272776СА1А27273016К/272773277К</t>
  </si>
  <si>
    <t>Свеча зажигания Ваз 165кл BCPR6ES11/VL11/BCPR6E11/Xray 1,6V 106k 21120370701086/21120370701000</t>
  </si>
  <si>
    <t>Колодки задние дисковые Веста Кросс 77364961/77365754/21905350208087/11196350208900</t>
  </si>
  <si>
    <t>Смазка для суппорта 9Направляющих) 25г /Ln3542 есть LAVR</t>
  </si>
  <si>
    <t>Cмазка силиконовая KERRY 210мл</t>
  </si>
  <si>
    <t>Колодки тормозные передние Kangoo/Duster/Vesta/Альмера13-Ларгус D1060AX60A/4106000Q0K/410608481R/8450039640/D1060BH40A/D1060BH40A/D106000Q0N4106000Q</t>
  </si>
  <si>
    <t>Диск тормозной передний Логан/Веста/X-Ray 14-8450006845/8450031577/7701210081/402062650R/402063149R/8660003934/402067025R/402065054R</t>
  </si>
  <si>
    <t>Стабилизатор с втулками передний Веста</t>
  </si>
  <si>
    <t>Стойка стабилизатора переднего Поло/Rapid+6R0411315/6Q0411315N/6R0411315/8450032566/2Q0411315B</t>
  </si>
  <si>
    <t>Защита картера металлическая. С/у</t>
  </si>
  <si>
    <t>Направляющие суппорта. Смазка</t>
  </si>
  <si>
    <t>Свечи зажигания. С/у</t>
  </si>
  <si>
    <t>Кондиционер. Откачка газа/ Закачка газа</t>
  </si>
  <si>
    <t>Радиатор охлаждения. С/у</t>
  </si>
  <si>
    <t>Радиатор охлаждения.Чистка</t>
  </si>
  <si>
    <t>Кондиционер. Дисбактеризация</t>
  </si>
  <si>
    <t>Сход-развал. Регулировка</t>
  </si>
  <si>
    <t>Диагностика электрических систем IVDC</t>
  </si>
  <si>
    <t>Регулировка фар</t>
  </si>
  <si>
    <t>Тормозная жидкость. Замена</t>
  </si>
  <si>
    <t>Балпнсировка колес (0,2-0,3)</t>
  </si>
  <si>
    <t>Колодки тормозные задние дисковые. С/у</t>
  </si>
  <si>
    <t>Диск тормозной передний с колодками. С/у (2шт)</t>
  </si>
  <si>
    <t>Стабилизатор передний. С/у</t>
  </si>
  <si>
    <t>Стойка стабилизатора передние. С/у Обе стороны</t>
  </si>
  <si>
    <t>При использовании метода сопоставимых рыночных цен (анализа рынка) в результате направления запросов о предоставлении ценовой информации, целесообразнее заключить Контракт с Поставщиком №1 на сумму 106980 рублей ( Сто шесть тысяч девятьсот восемьдесят ) 00  копеек.</t>
  </si>
  <si>
    <t>1 поставщик Вх.№ 357 э от 29.05.2026</t>
  </si>
  <si>
    <t>3 поставщик Вх.№ 359 э от 29.05.2026</t>
  </si>
  <si>
    <t>2 поставщик Вх.№ 358 э от 29.05.2026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</si>
</sst>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0"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2" fillId="0" borderId="2" xfId="0" applyFont="1" applyFill="1" applyBorder="1" applyAlignment="1"/>
    <xf numFmtId="0" fontId="2" fillId="0" borderId="3" xfId="0" applyFont="1" applyBorder="1" applyAlignment="1"/>
    <xf numFmtId="0" fontId="0" fillId="0" borderId="3" xfId="0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3" xfId="0" applyFont="1" applyBorder="1"/>
    <xf numFmtId="0" fontId="0" fillId="0" borderId="3" xfId="0" applyFont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3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justify" vertical="top" wrapText="1"/>
    </xf>
    <xf numFmtId="0" fontId="9" fillId="2" borderId="3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43" fontId="0" fillId="2" borderId="2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/>
    </xf>
    <xf numFmtId="0" fontId="6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4"/>
  <sheetViews>
    <sheetView tabSelected="1" topLeftCell="A7" zoomScale="90" zoomScaleNormal="90" workbookViewId="0">
      <selection activeCell="F18" sqref="F18"/>
    </sheetView>
  </sheetViews>
  <sheetFormatPr defaultRowHeight="12.75"/>
  <cols>
    <col min="1" max="1" width="10.5703125" customWidth="1"/>
    <col min="2" max="2" width="67.85546875" style="25" customWidth="1"/>
    <col min="3" max="3" width="8" style="25" customWidth="1"/>
    <col min="4" max="4" width="9.140625" style="25" customWidth="1"/>
    <col min="5" max="5" width="9.140625" customWidth="1"/>
    <col min="6" max="6" width="14.7109375" style="25" customWidth="1"/>
    <col min="7" max="7" width="13.42578125" style="25" customWidth="1"/>
    <col min="8" max="8" width="14.85546875" style="25" bestFit="1" customWidth="1"/>
    <col min="9" max="9" width="11" customWidth="1"/>
    <col min="10" max="10" width="14.140625" customWidth="1"/>
    <col min="11" max="11" width="0" hidden="1" customWidth="1"/>
  </cols>
  <sheetData>
    <row r="1" spans="1:12">
      <c r="A1" s="44" t="s">
        <v>23</v>
      </c>
      <c r="B1" s="44"/>
      <c r="C1" s="44"/>
      <c r="D1" s="44"/>
      <c r="E1" s="44"/>
      <c r="F1" s="44"/>
      <c r="G1" s="44"/>
      <c r="H1" s="44"/>
      <c r="I1" s="1"/>
      <c r="J1" s="2"/>
      <c r="K1" s="2"/>
    </row>
    <row r="2" spans="1:12" ht="12.75" customHeight="1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3"/>
    </row>
    <row r="3" spans="1:12" ht="12.75" customHeight="1">
      <c r="A3" s="46" t="s">
        <v>1</v>
      </c>
      <c r="B3" s="46"/>
      <c r="C3" s="46"/>
      <c r="D3" s="46"/>
      <c r="E3" s="46"/>
      <c r="F3" s="46"/>
      <c r="G3" s="46"/>
      <c r="H3" s="46"/>
      <c r="I3" s="1"/>
      <c r="J3" s="2"/>
      <c r="K3" s="2"/>
    </row>
    <row r="4" spans="1:12" ht="13.5" customHeight="1" thickBot="1">
      <c r="A4" s="47" t="s">
        <v>21</v>
      </c>
      <c r="B4" s="33" t="s">
        <v>2</v>
      </c>
      <c r="C4" s="20" t="s">
        <v>3</v>
      </c>
      <c r="D4" s="20"/>
      <c r="E4" s="1"/>
      <c r="F4" s="20"/>
      <c r="G4" s="20"/>
      <c r="H4" s="20"/>
      <c r="I4" s="1"/>
      <c r="J4" s="2"/>
      <c r="K4" s="2"/>
    </row>
    <row r="5" spans="1:12" ht="15.75">
      <c r="A5" s="47"/>
      <c r="B5" s="34" t="s">
        <v>3</v>
      </c>
      <c r="C5" s="26" t="s">
        <v>4</v>
      </c>
      <c r="D5" s="20" t="s">
        <v>5</v>
      </c>
      <c r="E5" s="1"/>
      <c r="F5" s="20"/>
      <c r="G5" s="20"/>
      <c r="H5" s="20"/>
      <c r="I5" s="1"/>
      <c r="J5" s="2"/>
      <c r="K5" s="2"/>
    </row>
    <row r="6" spans="1:12" ht="12.75" customHeight="1">
      <c r="A6" s="51" t="s">
        <v>6</v>
      </c>
      <c r="B6" s="51"/>
      <c r="C6" s="51"/>
      <c r="D6" s="51"/>
      <c r="E6" s="51"/>
      <c r="F6" s="51"/>
      <c r="G6" s="51"/>
      <c r="H6" s="51"/>
      <c r="I6" s="1"/>
      <c r="J6" s="2"/>
      <c r="K6" s="2"/>
    </row>
    <row r="7" spans="1:12" ht="12.75" customHeight="1">
      <c r="A7" s="51" t="s">
        <v>7</v>
      </c>
      <c r="B7" s="51"/>
      <c r="C7" s="51"/>
      <c r="D7" s="51"/>
      <c r="E7" s="51"/>
      <c r="F7" s="51"/>
      <c r="G7" s="51"/>
      <c r="H7" s="51"/>
      <c r="I7" s="1"/>
      <c r="J7" s="2"/>
      <c r="K7" s="2"/>
    </row>
    <row r="8" spans="1:12" ht="12.75" customHeight="1">
      <c r="A8" s="51" t="s">
        <v>8</v>
      </c>
      <c r="B8" s="51"/>
      <c r="C8" s="51"/>
      <c r="D8" s="51"/>
      <c r="E8" s="51"/>
      <c r="F8" s="51"/>
      <c r="G8" s="51"/>
      <c r="H8" s="51"/>
      <c r="I8" s="1"/>
      <c r="J8" s="1"/>
      <c r="K8" s="1"/>
    </row>
    <row r="9" spans="1:12" ht="12.75" customHeight="1">
      <c r="A9" s="63" t="s">
        <v>9</v>
      </c>
      <c r="B9" s="63"/>
      <c r="C9" s="63"/>
      <c r="D9" s="63"/>
      <c r="E9" s="63"/>
      <c r="F9" s="63"/>
      <c r="G9" s="63"/>
      <c r="H9" s="63"/>
      <c r="I9" s="1"/>
      <c r="J9" s="1"/>
      <c r="K9" s="1"/>
    </row>
    <row r="10" spans="1:12">
      <c r="A10" s="4"/>
      <c r="B10" s="54" t="s">
        <v>10</v>
      </c>
      <c r="C10" s="55"/>
      <c r="D10" s="55"/>
      <c r="E10" s="55"/>
      <c r="F10" s="55"/>
      <c r="G10" s="55"/>
      <c r="H10" s="55"/>
      <c r="I10" s="56"/>
      <c r="J10" s="5"/>
      <c r="K10" s="5"/>
      <c r="L10" s="6"/>
    </row>
    <row r="11" spans="1:12" ht="12.75" customHeight="1">
      <c r="A11" s="57" t="s">
        <v>11</v>
      </c>
      <c r="B11" s="58"/>
      <c r="C11" s="58"/>
      <c r="D11" s="58"/>
      <c r="E11" s="58"/>
      <c r="F11" s="58"/>
      <c r="G11" s="58"/>
      <c r="H11" s="59"/>
      <c r="I11" s="60" t="s">
        <v>12</v>
      </c>
      <c r="J11" s="48" t="s">
        <v>13</v>
      </c>
      <c r="K11" s="48"/>
      <c r="L11" s="48" t="s">
        <v>14</v>
      </c>
    </row>
    <row r="12" spans="1:12" ht="12.75" customHeight="1">
      <c r="A12" s="60" t="s">
        <v>15</v>
      </c>
      <c r="B12" s="52" t="s">
        <v>16</v>
      </c>
      <c r="C12" s="52" t="s">
        <v>17</v>
      </c>
      <c r="D12" s="52" t="s">
        <v>18</v>
      </c>
      <c r="E12" s="60" t="s">
        <v>20</v>
      </c>
      <c r="F12" s="52" t="s">
        <v>60</v>
      </c>
      <c r="G12" s="52" t="s">
        <v>62</v>
      </c>
      <c r="H12" s="52" t="s">
        <v>61</v>
      </c>
      <c r="I12" s="61"/>
      <c r="J12" s="49"/>
      <c r="K12" s="49"/>
      <c r="L12" s="49"/>
    </row>
    <row r="13" spans="1:12" ht="114.75" customHeight="1">
      <c r="A13" s="62"/>
      <c r="B13" s="53"/>
      <c r="C13" s="53"/>
      <c r="D13" s="53"/>
      <c r="E13" s="62"/>
      <c r="F13" s="53"/>
      <c r="G13" s="53"/>
      <c r="H13" s="53"/>
      <c r="I13" s="62"/>
      <c r="J13" s="50"/>
      <c r="K13" s="50"/>
      <c r="L13" s="50"/>
    </row>
    <row r="14" spans="1:12">
      <c r="A14" s="7">
        <v>1</v>
      </c>
      <c r="B14" s="27">
        <v>2</v>
      </c>
      <c r="C14" s="21">
        <v>3</v>
      </c>
      <c r="D14" s="27">
        <v>4</v>
      </c>
      <c r="E14" s="7">
        <v>5</v>
      </c>
      <c r="F14" s="21">
        <v>6</v>
      </c>
      <c r="G14" s="21">
        <v>7</v>
      </c>
      <c r="H14" s="21">
        <v>8</v>
      </c>
      <c r="I14" s="7">
        <v>9</v>
      </c>
      <c r="J14" s="8">
        <v>10</v>
      </c>
      <c r="K14" s="8"/>
      <c r="L14" s="14">
        <v>11</v>
      </c>
    </row>
    <row r="15" spans="1:12" ht="18.75" customHeight="1">
      <c r="A15" s="7">
        <v>1</v>
      </c>
      <c r="B15" s="36" t="s">
        <v>30</v>
      </c>
      <c r="C15" s="28" t="s">
        <v>26</v>
      </c>
      <c r="D15" s="29">
        <v>2</v>
      </c>
      <c r="E15" s="19">
        <f t="shared" ref="E15:E26" si="0">(F15+G15+H15)/3</f>
        <v>95</v>
      </c>
      <c r="F15" s="22">
        <v>90</v>
      </c>
      <c r="G15" s="22">
        <v>95</v>
      </c>
      <c r="H15" s="22">
        <v>100</v>
      </c>
      <c r="I15" s="18">
        <f t="shared" ref="I15:I22" si="1">E15*D15</f>
        <v>190</v>
      </c>
      <c r="J15" s="9">
        <f t="shared" ref="J15:J27" si="2">(F15-E15)*(F15-E15)+(G15-E15)*(G15-E15)+(H15-E15)*(H15-E15)</f>
        <v>50</v>
      </c>
      <c r="K15" s="9">
        <f t="shared" ref="K15:K27" si="3">SQRT(J15/2)</f>
        <v>5</v>
      </c>
      <c r="L15" s="9">
        <f t="shared" ref="L15:L27" si="4">K15/E15*100</f>
        <v>5.2631578947368416</v>
      </c>
    </row>
    <row r="16" spans="1:12" ht="30" customHeight="1">
      <c r="A16" s="7">
        <v>2</v>
      </c>
      <c r="B16" s="35" t="s">
        <v>31</v>
      </c>
      <c r="C16" s="28" t="s">
        <v>26</v>
      </c>
      <c r="D16" s="29">
        <v>2</v>
      </c>
      <c r="E16" s="19">
        <f t="shared" si="0"/>
        <v>768.33333333333337</v>
      </c>
      <c r="F16" s="22">
        <v>750</v>
      </c>
      <c r="G16" s="22">
        <v>755</v>
      </c>
      <c r="H16" s="22">
        <v>800</v>
      </c>
      <c r="I16" s="18">
        <f t="shared" si="1"/>
        <v>1536.6666666666667</v>
      </c>
      <c r="J16" s="9">
        <f t="shared" si="2"/>
        <v>1516.6666666666665</v>
      </c>
      <c r="K16" s="9">
        <f t="shared" si="3"/>
        <v>27.537852736430509</v>
      </c>
      <c r="L16" s="9">
        <f t="shared" si="4"/>
        <v>3.584102308429133</v>
      </c>
    </row>
    <row r="17" spans="1:12" ht="30">
      <c r="A17" s="7">
        <v>3</v>
      </c>
      <c r="B17" s="37" t="s">
        <v>32</v>
      </c>
      <c r="C17" s="28" t="s">
        <v>28</v>
      </c>
      <c r="D17" s="29">
        <v>2</v>
      </c>
      <c r="E17" s="19">
        <f t="shared" si="0"/>
        <v>3260</v>
      </c>
      <c r="F17" s="22">
        <v>3210</v>
      </c>
      <c r="G17" s="22">
        <v>3260</v>
      </c>
      <c r="H17" s="22">
        <v>3310</v>
      </c>
      <c r="I17" s="18">
        <f t="shared" si="1"/>
        <v>6520</v>
      </c>
      <c r="J17" s="9">
        <f t="shared" si="2"/>
        <v>5000</v>
      </c>
      <c r="K17" s="9">
        <f t="shared" si="3"/>
        <v>50</v>
      </c>
      <c r="L17" s="9">
        <f t="shared" si="4"/>
        <v>1.5337423312883436</v>
      </c>
    </row>
    <row r="18" spans="1:12" ht="15.75">
      <c r="A18" s="7">
        <v>4</v>
      </c>
      <c r="B18" s="37" t="s">
        <v>33</v>
      </c>
      <c r="C18" s="28" t="s">
        <v>26</v>
      </c>
      <c r="D18" s="29">
        <v>2</v>
      </c>
      <c r="E18" s="19">
        <f t="shared" si="0"/>
        <v>1050</v>
      </c>
      <c r="F18" s="22">
        <v>1000</v>
      </c>
      <c r="G18" s="22">
        <v>1050</v>
      </c>
      <c r="H18" s="22">
        <v>1100</v>
      </c>
      <c r="I18" s="18">
        <f t="shared" si="1"/>
        <v>2100</v>
      </c>
      <c r="J18" s="9">
        <f t="shared" si="2"/>
        <v>5000</v>
      </c>
      <c r="K18" s="9">
        <f t="shared" si="3"/>
        <v>50</v>
      </c>
      <c r="L18" s="9">
        <f t="shared" si="4"/>
        <v>4.7619047619047619</v>
      </c>
    </row>
    <row r="19" spans="1:12" ht="14.25" customHeight="1">
      <c r="A19" s="7">
        <v>5</v>
      </c>
      <c r="B19" s="37" t="s">
        <v>34</v>
      </c>
      <c r="C19" s="28" t="s">
        <v>28</v>
      </c>
      <c r="D19" s="29">
        <v>2</v>
      </c>
      <c r="E19" s="19">
        <f t="shared" si="0"/>
        <v>650</v>
      </c>
      <c r="F19" s="22">
        <v>600</v>
      </c>
      <c r="G19" s="22">
        <v>650</v>
      </c>
      <c r="H19" s="22">
        <v>700</v>
      </c>
      <c r="I19" s="18">
        <f t="shared" si="1"/>
        <v>1300</v>
      </c>
      <c r="J19" s="9">
        <f t="shared" si="2"/>
        <v>5000</v>
      </c>
      <c r="K19" s="9">
        <f t="shared" si="3"/>
        <v>50</v>
      </c>
      <c r="L19" s="9">
        <f t="shared" si="4"/>
        <v>7.6923076923076925</v>
      </c>
    </row>
    <row r="20" spans="1:12" ht="30.75" customHeight="1">
      <c r="A20" s="7">
        <v>6</v>
      </c>
      <c r="B20" s="35" t="s">
        <v>35</v>
      </c>
      <c r="C20" s="28" t="s">
        <v>26</v>
      </c>
      <c r="D20" s="29">
        <v>4</v>
      </c>
      <c r="E20" s="19">
        <f t="shared" si="0"/>
        <v>580</v>
      </c>
      <c r="F20" s="22">
        <v>530</v>
      </c>
      <c r="G20" s="22">
        <v>580</v>
      </c>
      <c r="H20" s="22">
        <v>630</v>
      </c>
      <c r="I20" s="18">
        <f t="shared" si="1"/>
        <v>2320</v>
      </c>
      <c r="J20" s="9">
        <f t="shared" si="2"/>
        <v>5000</v>
      </c>
      <c r="K20" s="9">
        <f t="shared" si="3"/>
        <v>50</v>
      </c>
      <c r="L20" s="9">
        <f t="shared" si="4"/>
        <v>8.6206896551724146</v>
      </c>
    </row>
    <row r="21" spans="1:12" ht="27.75" customHeight="1">
      <c r="A21" s="7">
        <v>7</v>
      </c>
      <c r="B21" s="37" t="s">
        <v>36</v>
      </c>
      <c r="C21" s="28" t="s">
        <v>26</v>
      </c>
      <c r="D21" s="29">
        <v>1</v>
      </c>
      <c r="E21" s="19">
        <f t="shared" si="0"/>
        <v>3160</v>
      </c>
      <c r="F21" s="22">
        <v>3110</v>
      </c>
      <c r="G21" s="22">
        <v>3160</v>
      </c>
      <c r="H21" s="22">
        <v>3210</v>
      </c>
      <c r="I21" s="18">
        <f t="shared" si="1"/>
        <v>3160</v>
      </c>
      <c r="J21" s="9">
        <f t="shared" si="2"/>
        <v>5000</v>
      </c>
      <c r="K21" s="9">
        <f t="shared" si="3"/>
        <v>50</v>
      </c>
      <c r="L21" s="9">
        <f t="shared" si="4"/>
        <v>1.5822784810126582</v>
      </c>
    </row>
    <row r="22" spans="1:12" ht="18" customHeight="1">
      <c r="A22" s="7">
        <v>8</v>
      </c>
      <c r="B22" s="35" t="s">
        <v>37</v>
      </c>
      <c r="C22" s="28" t="s">
        <v>26</v>
      </c>
      <c r="D22" s="29">
        <v>1</v>
      </c>
      <c r="E22" s="19">
        <f t="shared" si="0"/>
        <v>700</v>
      </c>
      <c r="F22" s="22">
        <v>650</v>
      </c>
      <c r="G22" s="22">
        <v>700</v>
      </c>
      <c r="H22" s="22">
        <v>750</v>
      </c>
      <c r="I22" s="18">
        <f t="shared" si="1"/>
        <v>700</v>
      </c>
      <c r="J22" s="9">
        <f t="shared" si="2"/>
        <v>5000</v>
      </c>
      <c r="K22" s="9">
        <f t="shared" si="3"/>
        <v>50</v>
      </c>
      <c r="L22" s="9">
        <f t="shared" si="4"/>
        <v>7.1428571428571423</v>
      </c>
    </row>
    <row r="23" spans="1:12" ht="20.25" customHeight="1">
      <c r="A23" s="7">
        <v>9</v>
      </c>
      <c r="B23" s="35" t="s">
        <v>38</v>
      </c>
      <c r="C23" s="28" t="s">
        <v>26</v>
      </c>
      <c r="D23" s="29">
        <v>2</v>
      </c>
      <c r="E23" s="19">
        <f t="shared" si="0"/>
        <v>350</v>
      </c>
      <c r="F23" s="22">
        <v>300</v>
      </c>
      <c r="G23" s="22">
        <v>350</v>
      </c>
      <c r="H23" s="22">
        <v>400</v>
      </c>
      <c r="I23" s="18">
        <f t="shared" ref="I23:I26" si="5">E23*D23</f>
        <v>700</v>
      </c>
      <c r="J23" s="9">
        <f t="shared" si="2"/>
        <v>5000</v>
      </c>
      <c r="K23" s="9">
        <f t="shared" si="3"/>
        <v>50</v>
      </c>
      <c r="L23" s="9">
        <f t="shared" si="4"/>
        <v>14.285714285714285</v>
      </c>
    </row>
    <row r="24" spans="1:12" ht="34.5" customHeight="1">
      <c r="A24" s="7">
        <v>10</v>
      </c>
      <c r="B24" s="35" t="s">
        <v>39</v>
      </c>
      <c r="C24" s="28" t="s">
        <v>26</v>
      </c>
      <c r="D24" s="29">
        <v>1</v>
      </c>
      <c r="E24" s="19">
        <f t="shared" si="0"/>
        <v>3140</v>
      </c>
      <c r="F24" s="22">
        <v>3090</v>
      </c>
      <c r="G24" s="22">
        <v>3140</v>
      </c>
      <c r="H24" s="22">
        <v>3190</v>
      </c>
      <c r="I24" s="18">
        <f t="shared" si="5"/>
        <v>3140</v>
      </c>
      <c r="J24" s="9">
        <f t="shared" si="2"/>
        <v>5000</v>
      </c>
      <c r="K24" s="9">
        <f t="shared" si="3"/>
        <v>50</v>
      </c>
      <c r="L24" s="9">
        <f t="shared" si="4"/>
        <v>1.5923566878980893</v>
      </c>
    </row>
    <row r="25" spans="1:12" ht="32.25" customHeight="1">
      <c r="A25" s="7">
        <v>11</v>
      </c>
      <c r="B25" s="35" t="s">
        <v>40</v>
      </c>
      <c r="C25" s="28" t="s">
        <v>26</v>
      </c>
      <c r="D25" s="29">
        <v>2</v>
      </c>
      <c r="E25" s="19">
        <f t="shared" si="0"/>
        <v>5250</v>
      </c>
      <c r="F25" s="22">
        <v>5200</v>
      </c>
      <c r="G25" s="22">
        <v>5250</v>
      </c>
      <c r="H25" s="22">
        <v>5300</v>
      </c>
      <c r="I25" s="18">
        <f t="shared" si="5"/>
        <v>10500</v>
      </c>
      <c r="J25" s="9">
        <f t="shared" si="2"/>
        <v>5000</v>
      </c>
      <c r="K25" s="9">
        <f t="shared" si="3"/>
        <v>50</v>
      </c>
      <c r="L25" s="9">
        <f t="shared" si="4"/>
        <v>0.95238095238095244</v>
      </c>
    </row>
    <row r="26" spans="1:12" ht="18" customHeight="1">
      <c r="A26" s="7">
        <v>12</v>
      </c>
      <c r="B26" s="35" t="s">
        <v>41</v>
      </c>
      <c r="C26" s="28" t="s">
        <v>26</v>
      </c>
      <c r="D26" s="29">
        <v>1</v>
      </c>
      <c r="E26" s="19">
        <f t="shared" si="0"/>
        <v>7040</v>
      </c>
      <c r="F26" s="22">
        <v>6990</v>
      </c>
      <c r="G26" s="22">
        <v>7040</v>
      </c>
      <c r="H26" s="22">
        <v>7090</v>
      </c>
      <c r="I26" s="18">
        <f t="shared" si="5"/>
        <v>7040</v>
      </c>
      <c r="J26" s="9">
        <f t="shared" si="2"/>
        <v>5000</v>
      </c>
      <c r="K26" s="9">
        <f t="shared" si="3"/>
        <v>50</v>
      </c>
      <c r="L26" s="9">
        <f t="shared" si="4"/>
        <v>0.71022727272727271</v>
      </c>
    </row>
    <row r="27" spans="1:12" ht="29.25" customHeight="1">
      <c r="A27" s="7">
        <v>13</v>
      </c>
      <c r="B27" s="35" t="s">
        <v>42</v>
      </c>
      <c r="C27" s="28" t="s">
        <v>26</v>
      </c>
      <c r="D27" s="29">
        <v>2</v>
      </c>
      <c r="E27" s="19">
        <f>(F27+G27+H27)/3</f>
        <v>3160</v>
      </c>
      <c r="F27" s="22">
        <v>3110</v>
      </c>
      <c r="G27" s="22">
        <v>3160</v>
      </c>
      <c r="H27" s="22">
        <v>3210</v>
      </c>
      <c r="I27" s="18">
        <f>E27*D27</f>
        <v>6320</v>
      </c>
      <c r="J27" s="9">
        <f t="shared" si="2"/>
        <v>5000</v>
      </c>
      <c r="K27" s="9">
        <f t="shared" si="3"/>
        <v>50</v>
      </c>
      <c r="L27" s="9">
        <f t="shared" si="4"/>
        <v>1.5822784810126582</v>
      </c>
    </row>
    <row r="28" spans="1:12" ht="15.75">
      <c r="A28" s="7">
        <v>14</v>
      </c>
      <c r="B28" s="35" t="s">
        <v>43</v>
      </c>
      <c r="C28" s="28" t="s">
        <v>24</v>
      </c>
      <c r="D28" s="29">
        <v>0.5</v>
      </c>
      <c r="E28" s="19">
        <f t="shared" ref="E28:E44" si="6">(F28+G28+H28)/3</f>
        <v>2250</v>
      </c>
      <c r="F28" s="22">
        <v>2200</v>
      </c>
      <c r="G28" s="22">
        <v>2250</v>
      </c>
      <c r="H28" s="22">
        <v>2300</v>
      </c>
      <c r="I28" s="18">
        <f t="shared" ref="I28:I44" si="7">E28*D28</f>
        <v>1125</v>
      </c>
      <c r="J28" s="9">
        <f t="shared" ref="J28:J44" si="8">(F28-E28)*(F28-E28)+(G28-E28)*(G28-E28)+(H28-E28)*(H28-E28)</f>
        <v>5000</v>
      </c>
      <c r="K28" s="9">
        <f t="shared" ref="K28:K44" si="9">SQRT(J28/2)</f>
        <v>50</v>
      </c>
      <c r="L28" s="9">
        <f t="shared" ref="L28:L44" si="10">K28/E28*100</f>
        <v>2.2222222222222223</v>
      </c>
    </row>
    <row r="29" spans="1:12" ht="18.75" customHeight="1">
      <c r="A29" s="7">
        <v>15</v>
      </c>
      <c r="B29" s="35" t="s">
        <v>29</v>
      </c>
      <c r="C29" s="28" t="s">
        <v>24</v>
      </c>
      <c r="D29" s="29">
        <v>5</v>
      </c>
      <c r="E29" s="19">
        <f t="shared" si="6"/>
        <v>2250</v>
      </c>
      <c r="F29" s="22">
        <v>2200</v>
      </c>
      <c r="G29" s="22">
        <v>2250</v>
      </c>
      <c r="H29" s="22">
        <v>2300</v>
      </c>
      <c r="I29" s="18">
        <f t="shared" si="7"/>
        <v>11250</v>
      </c>
      <c r="J29" s="9">
        <f t="shared" si="8"/>
        <v>5000</v>
      </c>
      <c r="K29" s="9">
        <f t="shared" si="9"/>
        <v>50</v>
      </c>
      <c r="L29" s="9">
        <f t="shared" si="10"/>
        <v>2.2222222222222223</v>
      </c>
    </row>
    <row r="30" spans="1:12" ht="15.75">
      <c r="A30" s="7">
        <v>16</v>
      </c>
      <c r="B30" s="35" t="s">
        <v>44</v>
      </c>
      <c r="C30" s="28" t="s">
        <v>24</v>
      </c>
      <c r="D30" s="29">
        <v>0.8</v>
      </c>
      <c r="E30" s="19">
        <f t="shared" si="6"/>
        <v>2250</v>
      </c>
      <c r="F30" s="22">
        <v>2200</v>
      </c>
      <c r="G30" s="22">
        <v>2250</v>
      </c>
      <c r="H30" s="22">
        <v>2300</v>
      </c>
      <c r="I30" s="18">
        <f t="shared" si="7"/>
        <v>1800</v>
      </c>
      <c r="J30" s="9">
        <f t="shared" si="8"/>
        <v>5000</v>
      </c>
      <c r="K30" s="9">
        <f t="shared" si="9"/>
        <v>50</v>
      </c>
      <c r="L30" s="9">
        <f t="shared" si="10"/>
        <v>2.2222222222222223</v>
      </c>
    </row>
    <row r="31" spans="1:12" ht="15.75">
      <c r="A31" s="7">
        <v>17</v>
      </c>
      <c r="B31" s="35" t="s">
        <v>45</v>
      </c>
      <c r="C31" s="28" t="s">
        <v>24</v>
      </c>
      <c r="D31" s="29">
        <v>0.5</v>
      </c>
      <c r="E31" s="19">
        <f t="shared" si="6"/>
        <v>2250</v>
      </c>
      <c r="F31" s="22">
        <v>2200</v>
      </c>
      <c r="G31" s="22">
        <v>2250</v>
      </c>
      <c r="H31" s="22">
        <v>2300</v>
      </c>
      <c r="I31" s="18">
        <f t="shared" si="7"/>
        <v>1125</v>
      </c>
      <c r="J31" s="9">
        <f t="shared" si="8"/>
        <v>5000</v>
      </c>
      <c r="K31" s="9">
        <f t="shared" si="9"/>
        <v>50</v>
      </c>
      <c r="L31" s="9">
        <f t="shared" si="10"/>
        <v>2.2222222222222223</v>
      </c>
    </row>
    <row r="32" spans="1:12" ht="15.75">
      <c r="A32" s="7">
        <v>18</v>
      </c>
      <c r="B32" s="35" t="s">
        <v>46</v>
      </c>
      <c r="C32" s="28" t="s">
        <v>24</v>
      </c>
      <c r="D32" s="29">
        <v>2</v>
      </c>
      <c r="E32" s="19">
        <f t="shared" si="6"/>
        <v>2150</v>
      </c>
      <c r="F32" s="22">
        <v>2100</v>
      </c>
      <c r="G32" s="22">
        <v>2150</v>
      </c>
      <c r="H32" s="22">
        <v>2200</v>
      </c>
      <c r="I32" s="18">
        <f t="shared" si="7"/>
        <v>4300</v>
      </c>
      <c r="J32" s="9">
        <f t="shared" si="8"/>
        <v>5000</v>
      </c>
      <c r="K32" s="9">
        <f t="shared" si="9"/>
        <v>50</v>
      </c>
      <c r="L32" s="9">
        <f t="shared" si="10"/>
        <v>2.3255813953488373</v>
      </c>
    </row>
    <row r="33" spans="1:12" ht="15.75">
      <c r="A33" s="7">
        <v>19</v>
      </c>
      <c r="B33" s="35" t="s">
        <v>47</v>
      </c>
      <c r="C33" s="28" t="s">
        <v>24</v>
      </c>
      <c r="D33" s="29">
        <v>3.5</v>
      </c>
      <c r="E33" s="19">
        <f t="shared" si="6"/>
        <v>2250</v>
      </c>
      <c r="F33" s="22">
        <v>2200</v>
      </c>
      <c r="G33" s="22">
        <v>2250</v>
      </c>
      <c r="H33" s="22">
        <v>2300</v>
      </c>
      <c r="I33" s="18">
        <f t="shared" si="7"/>
        <v>7875</v>
      </c>
      <c r="J33" s="9">
        <f t="shared" si="8"/>
        <v>5000</v>
      </c>
      <c r="K33" s="9">
        <f t="shared" si="9"/>
        <v>50</v>
      </c>
      <c r="L33" s="9">
        <f t="shared" si="10"/>
        <v>2.2222222222222223</v>
      </c>
    </row>
    <row r="34" spans="1:12" ht="15.75">
      <c r="A34" s="7">
        <v>20</v>
      </c>
      <c r="B34" s="35" t="s">
        <v>48</v>
      </c>
      <c r="C34" s="28" t="s">
        <v>24</v>
      </c>
      <c r="D34" s="29">
        <v>1</v>
      </c>
      <c r="E34" s="19">
        <f t="shared" si="6"/>
        <v>2250</v>
      </c>
      <c r="F34" s="22">
        <v>2200</v>
      </c>
      <c r="G34" s="22">
        <v>2250</v>
      </c>
      <c r="H34" s="22">
        <v>2300</v>
      </c>
      <c r="I34" s="18">
        <f t="shared" si="7"/>
        <v>2250</v>
      </c>
      <c r="J34" s="9">
        <f t="shared" si="8"/>
        <v>5000</v>
      </c>
      <c r="K34" s="9">
        <f t="shared" si="9"/>
        <v>50</v>
      </c>
      <c r="L34" s="9">
        <f t="shared" si="10"/>
        <v>2.2222222222222223</v>
      </c>
    </row>
    <row r="35" spans="1:12" ht="15.75">
      <c r="A35" s="7">
        <v>21</v>
      </c>
      <c r="B35" s="35" t="s">
        <v>49</v>
      </c>
      <c r="C35" s="28" t="s">
        <v>24</v>
      </c>
      <c r="D35" s="29">
        <v>1.2</v>
      </c>
      <c r="E35" s="19">
        <f t="shared" si="6"/>
        <v>2250</v>
      </c>
      <c r="F35" s="22">
        <v>2200</v>
      </c>
      <c r="G35" s="22">
        <v>2250</v>
      </c>
      <c r="H35" s="22">
        <v>2300</v>
      </c>
      <c r="I35" s="18">
        <f t="shared" si="7"/>
        <v>2700</v>
      </c>
      <c r="J35" s="9">
        <f t="shared" si="8"/>
        <v>5000</v>
      </c>
      <c r="K35" s="9">
        <f t="shared" si="9"/>
        <v>50</v>
      </c>
      <c r="L35" s="9">
        <f t="shared" si="10"/>
        <v>2.2222222222222223</v>
      </c>
    </row>
    <row r="36" spans="1:12" ht="15.75">
      <c r="A36" s="7">
        <v>22</v>
      </c>
      <c r="B36" s="35" t="s">
        <v>50</v>
      </c>
      <c r="C36" s="28" t="s">
        <v>24</v>
      </c>
      <c r="D36" s="29">
        <v>1.5</v>
      </c>
      <c r="E36" s="19">
        <f t="shared" si="6"/>
        <v>2250</v>
      </c>
      <c r="F36" s="22">
        <v>2200</v>
      </c>
      <c r="G36" s="22">
        <v>2250</v>
      </c>
      <c r="H36" s="22">
        <v>2300</v>
      </c>
      <c r="I36" s="18">
        <f t="shared" si="7"/>
        <v>3375</v>
      </c>
      <c r="J36" s="9">
        <f t="shared" si="8"/>
        <v>5000</v>
      </c>
      <c r="K36" s="9">
        <f t="shared" si="9"/>
        <v>50</v>
      </c>
      <c r="L36" s="9">
        <f t="shared" si="10"/>
        <v>2.2222222222222223</v>
      </c>
    </row>
    <row r="37" spans="1:12" ht="15.75">
      <c r="A37" s="7">
        <v>23</v>
      </c>
      <c r="B37" s="35" t="s">
        <v>51</v>
      </c>
      <c r="C37" s="28" t="s">
        <v>24</v>
      </c>
      <c r="D37" s="29">
        <v>3</v>
      </c>
      <c r="E37" s="19">
        <f t="shared" si="6"/>
        <v>2250</v>
      </c>
      <c r="F37" s="22">
        <v>2200</v>
      </c>
      <c r="G37" s="22">
        <v>2250</v>
      </c>
      <c r="H37" s="22">
        <v>2300</v>
      </c>
      <c r="I37" s="18">
        <f t="shared" si="7"/>
        <v>6750</v>
      </c>
      <c r="J37" s="9">
        <f t="shared" si="8"/>
        <v>5000</v>
      </c>
      <c r="K37" s="9">
        <f t="shared" si="9"/>
        <v>50</v>
      </c>
      <c r="L37" s="9">
        <f t="shared" si="10"/>
        <v>2.2222222222222223</v>
      </c>
    </row>
    <row r="38" spans="1:12" ht="15.75">
      <c r="A38" s="7">
        <v>24</v>
      </c>
      <c r="B38" s="35" t="s">
        <v>52</v>
      </c>
      <c r="C38" s="28" t="s">
        <v>24</v>
      </c>
      <c r="D38" s="29">
        <v>1</v>
      </c>
      <c r="E38" s="19">
        <f t="shared" si="6"/>
        <v>2250</v>
      </c>
      <c r="F38" s="22">
        <v>2200</v>
      </c>
      <c r="G38" s="22">
        <v>2250</v>
      </c>
      <c r="H38" s="22">
        <v>2300</v>
      </c>
      <c r="I38" s="18">
        <f t="shared" si="7"/>
        <v>2250</v>
      </c>
      <c r="J38" s="9">
        <f t="shared" si="8"/>
        <v>5000</v>
      </c>
      <c r="K38" s="9">
        <f t="shared" si="9"/>
        <v>50</v>
      </c>
      <c r="L38" s="9">
        <f t="shared" si="10"/>
        <v>2.2222222222222223</v>
      </c>
    </row>
    <row r="39" spans="1:12" ht="15.75">
      <c r="A39" s="7">
        <v>25</v>
      </c>
      <c r="B39" s="35" t="s">
        <v>53</v>
      </c>
      <c r="C39" s="28" t="s">
        <v>24</v>
      </c>
      <c r="D39" s="29">
        <v>1.7</v>
      </c>
      <c r="E39" s="19">
        <f t="shared" si="6"/>
        <v>2250</v>
      </c>
      <c r="F39" s="22">
        <v>2200</v>
      </c>
      <c r="G39" s="22">
        <v>2250</v>
      </c>
      <c r="H39" s="22">
        <v>2300</v>
      </c>
      <c r="I39" s="18">
        <f t="shared" si="7"/>
        <v>3825</v>
      </c>
      <c r="J39" s="9">
        <f t="shared" si="8"/>
        <v>5000</v>
      </c>
      <c r="K39" s="9">
        <f t="shared" si="9"/>
        <v>50</v>
      </c>
      <c r="L39" s="9">
        <f t="shared" si="10"/>
        <v>2.2222222222222223</v>
      </c>
    </row>
    <row r="40" spans="1:12" ht="15.75">
      <c r="A40" s="7">
        <v>26</v>
      </c>
      <c r="B40" s="35" t="s">
        <v>54</v>
      </c>
      <c r="C40" s="28" t="s">
        <v>24</v>
      </c>
      <c r="D40" s="29">
        <v>1</v>
      </c>
      <c r="E40" s="19">
        <f t="shared" si="6"/>
        <v>2250</v>
      </c>
      <c r="F40" s="22">
        <v>2200</v>
      </c>
      <c r="G40" s="22">
        <v>2250</v>
      </c>
      <c r="H40" s="22">
        <v>2300</v>
      </c>
      <c r="I40" s="18">
        <f t="shared" si="7"/>
        <v>2250</v>
      </c>
      <c r="J40" s="9">
        <f t="shared" si="8"/>
        <v>5000</v>
      </c>
      <c r="K40" s="9">
        <f t="shared" si="9"/>
        <v>50</v>
      </c>
      <c r="L40" s="9">
        <f t="shared" si="10"/>
        <v>2.2222222222222223</v>
      </c>
    </row>
    <row r="41" spans="1:12" ht="15.75">
      <c r="A41" s="7">
        <v>27</v>
      </c>
      <c r="B41" s="35" t="s">
        <v>55</v>
      </c>
      <c r="C41" s="28" t="s">
        <v>24</v>
      </c>
      <c r="D41" s="29">
        <v>0.8</v>
      </c>
      <c r="E41" s="19">
        <f t="shared" si="6"/>
        <v>2250</v>
      </c>
      <c r="F41" s="22">
        <v>2200</v>
      </c>
      <c r="G41" s="22">
        <v>2250</v>
      </c>
      <c r="H41" s="22">
        <v>2300</v>
      </c>
      <c r="I41" s="18">
        <f t="shared" si="7"/>
        <v>1800</v>
      </c>
      <c r="J41" s="9">
        <f t="shared" si="8"/>
        <v>5000</v>
      </c>
      <c r="K41" s="9">
        <f t="shared" si="9"/>
        <v>50</v>
      </c>
      <c r="L41" s="9">
        <f t="shared" si="10"/>
        <v>2.2222222222222223</v>
      </c>
    </row>
    <row r="42" spans="1:12" ht="15.75">
      <c r="A42" s="7">
        <v>28</v>
      </c>
      <c r="B42" s="35" t="s">
        <v>56</v>
      </c>
      <c r="C42" s="28" t="s">
        <v>24</v>
      </c>
      <c r="D42" s="29">
        <v>1.5</v>
      </c>
      <c r="E42" s="19">
        <f t="shared" si="6"/>
        <v>2250</v>
      </c>
      <c r="F42" s="22">
        <v>2200</v>
      </c>
      <c r="G42" s="22">
        <v>2250</v>
      </c>
      <c r="H42" s="22">
        <v>2300</v>
      </c>
      <c r="I42" s="18">
        <f t="shared" si="7"/>
        <v>3375</v>
      </c>
      <c r="J42" s="9">
        <f t="shared" si="8"/>
        <v>5000</v>
      </c>
      <c r="K42" s="9">
        <f t="shared" si="9"/>
        <v>50</v>
      </c>
      <c r="L42" s="9">
        <f t="shared" si="10"/>
        <v>2.2222222222222223</v>
      </c>
    </row>
    <row r="43" spans="1:12" ht="15.75">
      <c r="A43" s="7">
        <v>29</v>
      </c>
      <c r="B43" s="35" t="s">
        <v>57</v>
      </c>
      <c r="C43" s="28" t="s">
        <v>24</v>
      </c>
      <c r="D43" s="29">
        <v>2.5</v>
      </c>
      <c r="E43" s="19">
        <f t="shared" ref="E43" si="11">(F43+G43+H43)/3</f>
        <v>2250</v>
      </c>
      <c r="F43" s="22">
        <v>2200</v>
      </c>
      <c r="G43" s="22">
        <v>2250</v>
      </c>
      <c r="H43" s="22">
        <v>2300</v>
      </c>
      <c r="I43" s="18">
        <f t="shared" ref="I43" si="12">E43*D43</f>
        <v>5625</v>
      </c>
      <c r="J43" s="9">
        <f t="shared" ref="J43" si="13">(F43-E43)*(F43-E43)+(G43-E43)*(G43-E43)+(H43-E43)*(H43-E43)</f>
        <v>5000</v>
      </c>
      <c r="K43" s="9">
        <f t="shared" ref="K43" si="14">SQRT(J43/2)</f>
        <v>50</v>
      </c>
      <c r="L43" s="9">
        <f t="shared" ref="L43" si="15">K43/E43*100</f>
        <v>2.2222222222222223</v>
      </c>
    </row>
    <row r="44" spans="1:12" ht="15.75">
      <c r="A44" s="7">
        <v>30</v>
      </c>
      <c r="B44" s="35" t="s">
        <v>58</v>
      </c>
      <c r="C44" s="28" t="s">
        <v>24</v>
      </c>
      <c r="D44" s="29">
        <v>1</v>
      </c>
      <c r="E44" s="19">
        <f t="shared" si="6"/>
        <v>2250</v>
      </c>
      <c r="F44" s="22">
        <v>2200</v>
      </c>
      <c r="G44" s="22">
        <v>2250</v>
      </c>
      <c r="H44" s="22">
        <v>2300</v>
      </c>
      <c r="I44" s="18">
        <f t="shared" si="7"/>
        <v>2250</v>
      </c>
      <c r="J44" s="9">
        <f t="shared" si="8"/>
        <v>5000</v>
      </c>
      <c r="K44" s="9">
        <f t="shared" si="9"/>
        <v>50</v>
      </c>
      <c r="L44" s="9">
        <f t="shared" si="10"/>
        <v>2.2222222222222223</v>
      </c>
    </row>
    <row r="45" spans="1:12" ht="25.5">
      <c r="A45" s="7"/>
      <c r="B45" s="38"/>
      <c r="C45" s="30" t="s">
        <v>12</v>
      </c>
      <c r="D45" s="31"/>
      <c r="E45" s="19"/>
      <c r="F45" s="43">
        <v>106980</v>
      </c>
      <c r="G45" s="23">
        <v>109425</v>
      </c>
      <c r="H45" s="23">
        <v>111950</v>
      </c>
      <c r="I45" s="15">
        <f>SUM(F45+G45+H45)/3</f>
        <v>109451.66666666667</v>
      </c>
      <c r="J45" s="5"/>
      <c r="K45" s="5"/>
      <c r="L45" s="13"/>
    </row>
    <row r="46" spans="1:12" ht="15.75">
      <c r="A46" s="10" t="s">
        <v>25</v>
      </c>
      <c r="B46" s="39">
        <f>SUM(I45)</f>
        <v>109451.66666666667</v>
      </c>
      <c r="C46" s="32"/>
      <c r="D46" s="24"/>
      <c r="E46" s="16"/>
      <c r="F46" s="24"/>
      <c r="G46" s="24"/>
      <c r="H46" s="24"/>
      <c r="I46" s="11"/>
      <c r="J46" s="1"/>
      <c r="K46" s="1"/>
    </row>
    <row r="47" spans="1:12">
      <c r="A47" s="1"/>
      <c r="B47" s="20"/>
      <c r="C47" s="20"/>
      <c r="D47" s="20"/>
      <c r="E47" s="1"/>
      <c r="F47" s="20"/>
      <c r="G47" s="20"/>
      <c r="H47" s="20"/>
      <c r="I47" s="1"/>
      <c r="J47" s="1"/>
      <c r="K47" s="1"/>
    </row>
    <row r="48" spans="1:12" ht="35.25" customHeight="1">
      <c r="A48" s="64" t="s">
        <v>59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1:12">
      <c r="A49" s="12" t="s">
        <v>19</v>
      </c>
      <c r="B49" s="40"/>
      <c r="C49" s="40"/>
      <c r="D49" s="41"/>
      <c r="E49" s="40"/>
      <c r="F49" s="40"/>
      <c r="G49" s="40"/>
      <c r="H49" s="41"/>
      <c r="I49" s="10"/>
      <c r="J49" s="17"/>
      <c r="K49" s="10"/>
      <c r="L49" s="10"/>
    </row>
    <row r="50" spans="1:12">
      <c r="A50" s="10" t="s">
        <v>27</v>
      </c>
      <c r="B50" s="40"/>
      <c r="C50" s="40"/>
      <c r="D50" s="41"/>
      <c r="E50" s="40"/>
      <c r="F50" s="41" t="s">
        <v>22</v>
      </c>
      <c r="G50" s="40"/>
      <c r="H50" s="41"/>
      <c r="I50" s="10"/>
      <c r="J50" s="10"/>
      <c r="K50" s="10"/>
      <c r="L50" s="10"/>
    </row>
    <row r="51" spans="1:12">
      <c r="B51" s="42"/>
      <c r="C51" s="42"/>
      <c r="D51" s="42"/>
      <c r="E51" s="42"/>
      <c r="F51" s="42"/>
      <c r="G51" s="42"/>
      <c r="H51" s="42"/>
    </row>
    <row r="52" spans="1:12">
      <c r="B52" s="42"/>
      <c r="C52" s="42"/>
      <c r="D52" s="42"/>
      <c r="E52" s="42"/>
      <c r="F52" s="42"/>
      <c r="G52" s="42"/>
      <c r="H52" s="42"/>
    </row>
    <row r="53" spans="1:12">
      <c r="B53" s="42"/>
      <c r="C53" s="42"/>
      <c r="D53" s="42"/>
      <c r="E53" s="42"/>
      <c r="F53" s="42"/>
      <c r="G53" s="42"/>
      <c r="H53" s="42"/>
    </row>
    <row r="54" spans="1:12">
      <c r="B54" s="42"/>
      <c r="C54" s="42"/>
      <c r="D54" s="42"/>
      <c r="E54" s="42"/>
      <c r="F54" s="42"/>
      <c r="G54" s="42"/>
      <c r="H54" s="42"/>
    </row>
    <row r="55" spans="1:12">
      <c r="B55" s="42"/>
      <c r="C55" s="42"/>
      <c r="D55" s="42"/>
      <c r="E55" s="42"/>
      <c r="F55" s="42"/>
      <c r="G55" s="42"/>
      <c r="H55" s="42"/>
    </row>
    <row r="56" spans="1:12">
      <c r="B56" s="42"/>
      <c r="C56" s="42"/>
      <c r="D56" s="42"/>
      <c r="E56" s="42"/>
      <c r="F56" s="42"/>
      <c r="G56" s="42"/>
      <c r="H56" s="42"/>
    </row>
    <row r="57" spans="1:12">
      <c r="B57" s="42"/>
      <c r="C57" s="42"/>
      <c r="D57" s="42"/>
      <c r="E57" s="42"/>
      <c r="F57" s="42"/>
      <c r="G57" s="42"/>
      <c r="H57" s="42"/>
    </row>
    <row r="58" spans="1:12">
      <c r="B58" s="42"/>
      <c r="C58" s="42"/>
      <c r="D58" s="42"/>
      <c r="E58" s="42"/>
      <c r="F58" s="42"/>
      <c r="G58" s="42"/>
      <c r="H58" s="42"/>
    </row>
    <row r="59" spans="1:12">
      <c r="B59" s="42"/>
      <c r="C59" s="42"/>
      <c r="D59" s="42"/>
      <c r="E59" s="42"/>
      <c r="F59" s="42"/>
      <c r="G59" s="42"/>
      <c r="H59" s="42"/>
    </row>
    <row r="60" spans="1:12">
      <c r="B60" s="42"/>
      <c r="C60" s="42"/>
      <c r="D60" s="42"/>
      <c r="E60" s="42"/>
      <c r="F60" s="42"/>
      <c r="G60" s="42"/>
      <c r="H60" s="42"/>
    </row>
    <row r="61" spans="1:12">
      <c r="B61" s="42"/>
      <c r="C61" s="42"/>
      <c r="D61" s="42"/>
      <c r="E61" s="42"/>
      <c r="F61" s="42"/>
      <c r="G61" s="42"/>
      <c r="H61" s="42"/>
    </row>
    <row r="62" spans="1:12">
      <c r="B62" s="42"/>
      <c r="C62" s="42"/>
      <c r="D62" s="42"/>
      <c r="E62" s="42"/>
      <c r="F62" s="42"/>
      <c r="G62" s="42"/>
      <c r="H62" s="42"/>
    </row>
    <row r="63" spans="1:12">
      <c r="B63" s="42"/>
      <c r="C63" s="42"/>
      <c r="D63" s="42"/>
      <c r="E63" s="42"/>
      <c r="F63" s="42"/>
      <c r="G63" s="42"/>
      <c r="H63" s="42"/>
    </row>
    <row r="64" spans="1:12">
      <c r="B64" s="42"/>
      <c r="C64" s="42"/>
      <c r="D64" s="42"/>
      <c r="E64" s="42"/>
      <c r="F64" s="42"/>
      <c r="G64" s="42"/>
      <c r="H64" s="42"/>
    </row>
    <row r="65" spans="2:8">
      <c r="B65" s="42"/>
      <c r="C65" s="42"/>
      <c r="D65" s="42"/>
      <c r="E65" s="42"/>
      <c r="F65" s="42"/>
      <c r="G65" s="42"/>
      <c r="H65" s="42"/>
    </row>
    <row r="66" spans="2:8">
      <c r="B66" s="42"/>
      <c r="C66" s="42"/>
      <c r="D66" s="42"/>
      <c r="E66" s="42"/>
      <c r="F66" s="42"/>
      <c r="G66" s="42"/>
      <c r="H66" s="42"/>
    </row>
    <row r="67" spans="2:8">
      <c r="B67" s="42"/>
      <c r="C67" s="42"/>
      <c r="D67" s="42"/>
      <c r="E67" s="42"/>
      <c r="F67" s="42"/>
      <c r="G67" s="42"/>
      <c r="H67" s="42"/>
    </row>
    <row r="68" spans="2:8">
      <c r="B68" s="42"/>
      <c r="C68" s="42"/>
      <c r="D68" s="42"/>
      <c r="E68" s="42"/>
      <c r="F68" s="42"/>
      <c r="G68" s="42"/>
      <c r="H68" s="42"/>
    </row>
    <row r="69" spans="2:8">
      <c r="B69" s="42"/>
      <c r="C69" s="42"/>
      <c r="D69" s="42"/>
      <c r="E69" s="42"/>
      <c r="F69" s="42"/>
      <c r="G69" s="42"/>
      <c r="H69" s="42"/>
    </row>
    <row r="70" spans="2:8">
      <c r="B70" s="42"/>
      <c r="C70" s="42"/>
      <c r="D70" s="42"/>
      <c r="E70" s="42"/>
      <c r="F70" s="42"/>
      <c r="G70" s="42"/>
      <c r="H70" s="42"/>
    </row>
    <row r="71" spans="2:8">
      <c r="B71" s="42"/>
      <c r="C71" s="42"/>
      <c r="D71" s="42"/>
      <c r="E71" s="42"/>
      <c r="F71" s="42"/>
      <c r="G71" s="42"/>
      <c r="H71" s="42"/>
    </row>
    <row r="72" spans="2:8">
      <c r="B72" s="42"/>
      <c r="C72" s="42"/>
      <c r="D72" s="42"/>
      <c r="E72" s="42"/>
      <c r="F72" s="42"/>
      <c r="G72" s="42"/>
      <c r="H72" s="42"/>
    </row>
    <row r="73" spans="2:8">
      <c r="B73" s="42"/>
      <c r="C73" s="42"/>
      <c r="D73" s="42"/>
      <c r="E73" s="42"/>
      <c r="F73" s="42"/>
      <c r="G73" s="42"/>
      <c r="H73" s="42"/>
    </row>
    <row r="74" spans="2:8">
      <c r="B74" s="42"/>
      <c r="C74" s="42"/>
      <c r="D74" s="42"/>
      <c r="E74" s="42"/>
      <c r="F74" s="42"/>
      <c r="G74" s="42"/>
      <c r="H74" s="42"/>
    </row>
    <row r="75" spans="2:8">
      <c r="B75" s="42"/>
      <c r="C75" s="42"/>
      <c r="D75" s="42"/>
      <c r="E75" s="42"/>
      <c r="F75" s="42"/>
      <c r="G75" s="42"/>
      <c r="H75" s="42"/>
    </row>
    <row r="76" spans="2:8">
      <c r="B76" s="42"/>
      <c r="C76" s="42"/>
      <c r="D76" s="42"/>
      <c r="E76" s="42"/>
      <c r="F76" s="42"/>
      <c r="G76" s="42"/>
      <c r="H76" s="42"/>
    </row>
    <row r="77" spans="2:8">
      <c r="B77" s="42"/>
      <c r="C77" s="42"/>
      <c r="D77" s="42"/>
      <c r="E77" s="42"/>
      <c r="F77" s="42"/>
      <c r="G77" s="42"/>
      <c r="H77" s="42"/>
    </row>
    <row r="78" spans="2:8">
      <c r="B78" s="42"/>
      <c r="C78" s="42"/>
      <c r="D78" s="42"/>
      <c r="E78" s="42"/>
      <c r="F78" s="42"/>
      <c r="G78" s="42"/>
      <c r="H78" s="42"/>
    </row>
    <row r="79" spans="2:8">
      <c r="B79" s="42"/>
      <c r="C79" s="42"/>
      <c r="D79" s="42"/>
      <c r="E79" s="42"/>
      <c r="F79" s="42"/>
      <c r="G79" s="42"/>
      <c r="H79" s="42"/>
    </row>
    <row r="80" spans="2:8">
      <c r="B80" s="42"/>
      <c r="C80" s="42"/>
      <c r="D80" s="42"/>
      <c r="E80" s="42"/>
      <c r="F80" s="42"/>
      <c r="G80" s="42"/>
      <c r="H80" s="42"/>
    </row>
    <row r="81" spans="2:8">
      <c r="B81" s="42"/>
      <c r="C81" s="42"/>
      <c r="D81" s="42"/>
      <c r="E81" s="42"/>
      <c r="F81" s="42"/>
      <c r="G81" s="42"/>
      <c r="H81" s="42"/>
    </row>
    <row r="82" spans="2:8">
      <c r="B82" s="42"/>
      <c r="C82" s="42"/>
      <c r="D82" s="42"/>
      <c r="E82" s="42"/>
      <c r="F82" s="42"/>
      <c r="G82" s="42"/>
      <c r="H82" s="42"/>
    </row>
    <row r="83" spans="2:8">
      <c r="B83" s="42"/>
      <c r="C83" s="42"/>
      <c r="D83" s="42"/>
      <c r="E83" s="42"/>
      <c r="F83" s="42"/>
      <c r="G83" s="42"/>
      <c r="H83" s="42"/>
    </row>
    <row r="84" spans="2:8">
      <c r="B84" s="42"/>
      <c r="C84" s="42"/>
      <c r="D84" s="42"/>
      <c r="E84" s="42"/>
      <c r="F84" s="42"/>
      <c r="G84" s="42"/>
      <c r="H84" s="42"/>
    </row>
    <row r="85" spans="2:8">
      <c r="B85" s="42"/>
      <c r="C85" s="42"/>
      <c r="D85" s="42"/>
      <c r="E85" s="42"/>
      <c r="F85" s="42"/>
      <c r="G85" s="42"/>
      <c r="H85" s="42"/>
    </row>
    <row r="86" spans="2:8">
      <c r="B86" s="42"/>
      <c r="C86" s="42"/>
      <c r="D86" s="42"/>
      <c r="E86" s="42"/>
      <c r="F86" s="42"/>
      <c r="G86" s="42"/>
      <c r="H86" s="42"/>
    </row>
    <row r="87" spans="2:8">
      <c r="B87" s="42"/>
      <c r="C87" s="42"/>
      <c r="D87" s="42"/>
      <c r="E87" s="42"/>
      <c r="F87" s="42"/>
      <c r="G87" s="42"/>
      <c r="H87" s="42"/>
    </row>
    <row r="88" spans="2:8">
      <c r="B88" s="42"/>
      <c r="C88" s="42"/>
      <c r="D88" s="42"/>
      <c r="E88" s="42"/>
      <c r="F88" s="42"/>
      <c r="G88" s="42"/>
      <c r="H88" s="42"/>
    </row>
    <row r="89" spans="2:8">
      <c r="B89" s="42"/>
      <c r="C89" s="42"/>
      <c r="D89" s="42"/>
      <c r="E89" s="42"/>
      <c r="F89" s="42"/>
      <c r="G89" s="42"/>
      <c r="H89" s="42"/>
    </row>
    <row r="90" spans="2:8">
      <c r="B90" s="42"/>
      <c r="C90" s="42"/>
      <c r="D90" s="42"/>
      <c r="E90" s="42"/>
      <c r="F90" s="42"/>
      <c r="G90" s="42"/>
      <c r="H90" s="42"/>
    </row>
    <row r="91" spans="2:8">
      <c r="B91" s="42"/>
      <c r="C91" s="42"/>
      <c r="D91" s="42"/>
      <c r="E91" s="42"/>
      <c r="F91" s="42"/>
      <c r="G91" s="42"/>
      <c r="H91" s="42"/>
    </row>
    <row r="92" spans="2:8">
      <c r="B92" s="42"/>
      <c r="C92" s="42"/>
      <c r="D92" s="42"/>
      <c r="E92" s="42"/>
      <c r="F92" s="42"/>
      <c r="G92" s="42"/>
      <c r="H92" s="42"/>
    </row>
    <row r="93" spans="2:8">
      <c r="B93" s="42"/>
      <c r="C93" s="42"/>
      <c r="D93" s="42"/>
      <c r="E93" s="42"/>
      <c r="F93" s="42"/>
      <c r="G93" s="42"/>
      <c r="H93" s="42"/>
    </row>
    <row r="94" spans="2:8">
      <c r="B94" s="42"/>
      <c r="C94" s="42"/>
      <c r="D94" s="42"/>
      <c r="E94" s="42"/>
      <c r="F94" s="42"/>
      <c r="G94" s="42"/>
      <c r="H94" s="42"/>
    </row>
    <row r="95" spans="2:8">
      <c r="B95" s="42"/>
      <c r="C95" s="42"/>
      <c r="D95" s="42"/>
      <c r="E95" s="42"/>
      <c r="F95" s="42"/>
      <c r="G95" s="42"/>
      <c r="H95" s="42"/>
    </row>
    <row r="96" spans="2:8">
      <c r="B96" s="42"/>
      <c r="C96" s="42"/>
      <c r="D96" s="42"/>
      <c r="E96" s="42"/>
      <c r="F96" s="42"/>
      <c r="G96" s="42"/>
      <c r="H96" s="42"/>
    </row>
    <row r="97" spans="2:8">
      <c r="B97" s="42"/>
      <c r="C97" s="42"/>
      <c r="D97" s="42"/>
      <c r="E97" s="42"/>
      <c r="F97" s="42"/>
      <c r="G97" s="42"/>
      <c r="H97" s="42"/>
    </row>
    <row r="98" spans="2:8">
      <c r="B98" s="42"/>
      <c r="C98" s="42"/>
      <c r="D98" s="42"/>
      <c r="E98" s="42"/>
      <c r="F98" s="42"/>
      <c r="G98" s="42"/>
      <c r="H98" s="42"/>
    </row>
    <row r="99" spans="2:8">
      <c r="B99" s="42"/>
      <c r="C99" s="42"/>
      <c r="D99" s="42"/>
      <c r="E99" s="42"/>
      <c r="F99" s="42"/>
      <c r="G99" s="42"/>
      <c r="H99" s="42"/>
    </row>
    <row r="100" spans="2:8">
      <c r="B100" s="42"/>
      <c r="C100" s="42"/>
      <c r="D100" s="42"/>
      <c r="E100" s="42"/>
      <c r="F100" s="42"/>
      <c r="G100" s="42"/>
      <c r="H100" s="42"/>
    </row>
    <row r="101" spans="2:8">
      <c r="B101" s="42"/>
      <c r="C101" s="42"/>
      <c r="D101" s="42"/>
      <c r="E101" s="42"/>
      <c r="F101" s="42"/>
      <c r="G101" s="42"/>
      <c r="H101" s="42"/>
    </row>
    <row r="102" spans="2:8">
      <c r="B102" s="42"/>
      <c r="C102" s="42"/>
      <c r="D102" s="42"/>
      <c r="E102" s="42"/>
      <c r="F102" s="42"/>
      <c r="G102" s="42"/>
      <c r="H102" s="42"/>
    </row>
    <row r="103" spans="2:8">
      <c r="B103" s="42"/>
      <c r="C103" s="42"/>
      <c r="D103" s="42"/>
      <c r="E103" s="42"/>
      <c r="F103" s="42"/>
      <c r="G103" s="42"/>
      <c r="H103" s="42"/>
    </row>
    <row r="104" spans="2:8">
      <c r="B104" s="42"/>
      <c r="C104" s="42"/>
      <c r="D104" s="42"/>
      <c r="E104" s="42"/>
      <c r="F104" s="42"/>
      <c r="G104" s="42"/>
      <c r="H104" s="42"/>
    </row>
    <row r="105" spans="2:8">
      <c r="B105" s="42"/>
      <c r="C105" s="42"/>
      <c r="D105" s="42"/>
      <c r="E105" s="42"/>
      <c r="F105" s="42"/>
      <c r="G105" s="42"/>
      <c r="H105" s="42"/>
    </row>
    <row r="106" spans="2:8">
      <c r="B106" s="42"/>
      <c r="C106" s="42"/>
      <c r="D106" s="42"/>
      <c r="E106" s="42"/>
      <c r="F106" s="42"/>
      <c r="G106" s="42"/>
      <c r="H106" s="42"/>
    </row>
    <row r="107" spans="2:8">
      <c r="B107" s="42"/>
      <c r="C107" s="42"/>
      <c r="D107" s="42"/>
      <c r="E107" s="42"/>
      <c r="F107" s="42"/>
      <c r="G107" s="42"/>
      <c r="H107" s="42"/>
    </row>
    <row r="108" spans="2:8">
      <c r="B108" s="42"/>
      <c r="C108" s="42"/>
      <c r="D108" s="42"/>
      <c r="E108" s="42"/>
      <c r="F108" s="42"/>
      <c r="G108" s="42"/>
      <c r="H108" s="42"/>
    </row>
    <row r="109" spans="2:8">
      <c r="B109" s="42"/>
      <c r="C109" s="42"/>
      <c r="D109" s="42"/>
      <c r="E109" s="42"/>
      <c r="F109" s="42"/>
      <c r="G109" s="42"/>
      <c r="H109" s="42"/>
    </row>
    <row r="110" spans="2:8">
      <c r="B110" s="42"/>
      <c r="C110" s="42"/>
      <c r="D110" s="42"/>
      <c r="E110" s="42"/>
      <c r="F110" s="42"/>
      <c r="G110" s="42"/>
      <c r="H110" s="42"/>
    </row>
    <row r="111" spans="2:8">
      <c r="B111" s="42"/>
      <c r="C111" s="42"/>
      <c r="D111" s="42"/>
      <c r="E111" s="42"/>
      <c r="F111" s="42"/>
      <c r="G111" s="42"/>
      <c r="H111" s="42"/>
    </row>
    <row r="112" spans="2:8">
      <c r="B112" s="42"/>
      <c r="C112" s="42"/>
      <c r="D112" s="42"/>
      <c r="E112" s="42"/>
      <c r="F112" s="42"/>
      <c r="G112" s="42"/>
      <c r="H112" s="42"/>
    </row>
    <row r="113" spans="2:8">
      <c r="B113" s="42"/>
      <c r="C113" s="42"/>
      <c r="D113" s="42"/>
      <c r="E113" s="42"/>
      <c r="F113" s="42"/>
      <c r="G113" s="42"/>
      <c r="H113" s="42"/>
    </row>
    <row r="114" spans="2:8">
      <c r="B114" s="42"/>
      <c r="C114" s="42"/>
      <c r="D114" s="42"/>
      <c r="E114" s="42"/>
      <c r="F114" s="42"/>
      <c r="G114" s="42"/>
      <c r="H114" s="42"/>
    </row>
    <row r="115" spans="2:8">
      <c r="B115" s="42"/>
      <c r="C115" s="42"/>
      <c r="D115" s="42"/>
      <c r="E115" s="42"/>
      <c r="F115" s="42"/>
      <c r="G115" s="42"/>
      <c r="H115" s="42"/>
    </row>
    <row r="116" spans="2:8">
      <c r="B116" s="42"/>
      <c r="C116" s="42"/>
      <c r="D116" s="42"/>
      <c r="E116" s="42"/>
      <c r="F116" s="42"/>
      <c r="G116" s="42"/>
      <c r="H116" s="42"/>
    </row>
    <row r="117" spans="2:8">
      <c r="B117" s="42"/>
      <c r="C117" s="42"/>
      <c r="D117" s="42"/>
      <c r="E117" s="42"/>
      <c r="F117" s="42"/>
      <c r="G117" s="42"/>
      <c r="H117" s="42"/>
    </row>
    <row r="118" spans="2:8">
      <c r="B118" s="42"/>
      <c r="C118" s="42"/>
      <c r="D118" s="42"/>
      <c r="E118" s="42"/>
      <c r="F118" s="42"/>
      <c r="G118" s="42"/>
      <c r="H118" s="42"/>
    </row>
    <row r="119" spans="2:8">
      <c r="B119" s="42"/>
      <c r="C119" s="42"/>
      <c r="D119" s="42"/>
      <c r="E119" s="42"/>
      <c r="F119" s="42"/>
      <c r="G119" s="42"/>
      <c r="H119" s="42"/>
    </row>
    <row r="120" spans="2:8">
      <c r="B120" s="42"/>
      <c r="C120" s="42"/>
      <c r="D120" s="42"/>
      <c r="E120" s="42"/>
      <c r="F120" s="42"/>
      <c r="G120" s="42"/>
      <c r="H120" s="42"/>
    </row>
    <row r="121" spans="2:8">
      <c r="B121" s="42"/>
      <c r="C121" s="42"/>
      <c r="D121" s="42"/>
      <c r="E121" s="42"/>
      <c r="F121" s="42"/>
      <c r="G121" s="42"/>
      <c r="H121" s="42"/>
    </row>
    <row r="122" spans="2:8">
      <c r="B122" s="42"/>
      <c r="C122" s="42"/>
      <c r="D122" s="42"/>
      <c r="E122" s="42"/>
      <c r="F122" s="42"/>
      <c r="G122" s="42"/>
      <c r="H122" s="42"/>
    </row>
    <row r="123" spans="2:8">
      <c r="B123" s="42"/>
      <c r="C123" s="42"/>
      <c r="D123" s="42"/>
      <c r="E123" s="42"/>
      <c r="F123" s="42"/>
      <c r="G123" s="42"/>
      <c r="H123" s="42"/>
    </row>
    <row r="124" spans="2:8">
      <c r="B124" s="42"/>
      <c r="C124" s="42"/>
      <c r="D124" s="42"/>
      <c r="E124" s="42"/>
      <c r="F124" s="42"/>
      <c r="G124" s="42"/>
      <c r="H124" s="42"/>
    </row>
  </sheetData>
  <mergeCells count="23">
    <mergeCell ref="A48:L48"/>
    <mergeCell ref="K11:K13"/>
    <mergeCell ref="L11:L13"/>
    <mergeCell ref="A12:A13"/>
    <mergeCell ref="B12:B13"/>
    <mergeCell ref="E12:E13"/>
    <mergeCell ref="F12:F13"/>
    <mergeCell ref="A1:H1"/>
    <mergeCell ref="A2:J2"/>
    <mergeCell ref="A3:H3"/>
    <mergeCell ref="A4:A5"/>
    <mergeCell ref="J11:J13"/>
    <mergeCell ref="A6:H6"/>
    <mergeCell ref="H12:H13"/>
    <mergeCell ref="B10:I10"/>
    <mergeCell ref="A11:H11"/>
    <mergeCell ref="I11:I13"/>
    <mergeCell ref="A7:H7"/>
    <mergeCell ref="A8:H8"/>
    <mergeCell ref="A9:H9"/>
    <mergeCell ref="G12:G13"/>
    <mergeCell ref="C12:C13"/>
    <mergeCell ref="D12:D13"/>
  </mergeCells>
  <phoneticPr fontId="0" type="noConversion"/>
  <pageMargins left="0.74803149606299213" right="0.74803149606299213" top="0.62992125984251968" bottom="0.59055118110236227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Celeron</dc:creator>
  <cp:lastModifiedBy>Гараж</cp:lastModifiedBy>
  <cp:lastPrinted>2026-05-29T06:14:56Z</cp:lastPrinted>
  <dcterms:created xsi:type="dcterms:W3CDTF">2005-12-17T03:47:00Z</dcterms:created>
  <dcterms:modified xsi:type="dcterms:W3CDTF">2026-05-29T06:40:48Z</dcterms:modified>
</cp:coreProperties>
</file>