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105" windowWidth="14520" windowHeight="8025"/>
  </bookViews>
  <sheets>
    <sheet name="1" sheetId="4" r:id="rId1"/>
  </sheets>
  <calcPr calcId="125725" refMode="R1C1"/>
</workbook>
</file>

<file path=xl/calcChain.xml><?xml version="1.0" encoding="utf-8"?>
<calcChain xmlns="http://schemas.openxmlformats.org/spreadsheetml/2006/main">
  <c r="G5" i="4"/>
  <c r="F5"/>
  <c r="H5" l="1"/>
  <c r="I5" s="1"/>
  <c r="J5" s="1"/>
  <c r="K5"/>
  <c r="L5" s="1"/>
  <c r="M5" s="1"/>
  <c r="N5" s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<sst xmlns="http://schemas.openxmlformats.org/spreadsheetml/2006/main" count="26" uniqueCount="26">
  <si>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</si>
  <si>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</si>
  <si>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</si>
  <si>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</si>
  <si>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</si>
  <si>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</si>
  <si>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</si>
  <si>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</si>
  <si>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</si>
  <si>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</si>
  <si>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</si>
  <si>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</si>
  <si>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</si>
  <si>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</si>
  <si>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</si>
  <si>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</si>
  <si>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
</t>
  </si>
  <si>
    <t>Расчет и обоснование начальной (максимальной) цены контракта</t>
  </si>
  <si>
    <t>УФСИН России по Ивановской области</t>
  </si>
  <si>
    <t xml:space="preserve">Коммерческое предложение  №2 
</t>
  </si>
  <si>
    <t>шт</t>
  </si>
  <si>
    <t xml:space="preserve">Коммерческое предложение  №3 </t>
  </si>
  <si>
    <t>Приложение № 1 к Контракту от "___"___20__г. №__________________________________</t>
  </si>
  <si>
    <t xml:space="preserve">Ремонт и техническое обслуживание автотранспортных средств
</t>
  </si>
  <si>
    <t xml:space="preserve">Начальник  ОТО </t>
  </si>
  <si>
    <t>В.А. Туманова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</si>
</sst>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4" fontId="6" fillId="0" borderId="0" xfId="0" applyNumberFormat="1" applyFont="1"/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5" fillId="0" borderId="4" xfId="0" applyFont="1" applyBorder="1" applyAlignment="1"/>
    <xf numFmtId="0" fontId="5" fillId="0" borderId="5" xfId="0" applyFont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1" fillId="0" borderId="0" xfId="0" applyNumberFormat="1" applyFont="1" applyBorder="1" applyAlignment="1">
      <alignment horizontal="left" vertical="distributed"/>
    </xf>
    <xf numFmtId="0" fontId="6" fillId="0" borderId="0" xfId="0" applyNumberFormat="1" applyFont="1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6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3225" y="272415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616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77200" y="30099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61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3225" y="272415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61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77200" y="30099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1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20150" y="27241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61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91450" y="26955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1971675</xdr:rowOff>
    </xdr:to>
    <xdr:pic>
      <xdr:nvPicPr>
        <xdr:cNvPr id="617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72650" y="3371850"/>
          <a:ext cx="14859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617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58400" y="30099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tabSelected="1" zoomScaleNormal="100" workbookViewId="0">
      <selection activeCell="A6" sqref="A6:G6"/>
    </sheetView>
  </sheetViews>
  <sheetFormatPr defaultColWidth="9.140625" defaultRowHeight="12.75"/>
  <cols>
    <col min="1" max="1" width="3.140625" style="2" customWidth="1"/>
    <col min="2" max="2" width="40" style="2" customWidth="1"/>
    <col min="3" max="3" width="5.85546875" style="2" customWidth="1"/>
    <col min="4" max="4" width="8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48.2" customHeight="1">
      <c r="B1" s="6"/>
      <c r="C1" s="6"/>
      <c r="I1" s="35" t="s">
        <v>22</v>
      </c>
      <c r="J1" s="35"/>
      <c r="K1" s="35"/>
      <c r="L1" s="24"/>
      <c r="M1" s="24"/>
      <c r="N1" s="24"/>
      <c r="O1" s="8"/>
      <c r="P1" s="8"/>
      <c r="Q1" s="8"/>
      <c r="R1" s="8"/>
      <c r="S1" s="8"/>
      <c r="T1" s="8"/>
      <c r="U1" s="8"/>
      <c r="V1" s="8"/>
      <c r="W1" s="11"/>
      <c r="X1" s="11"/>
      <c r="Y1" s="11"/>
      <c r="Z1" s="11"/>
      <c r="AA1" s="11"/>
      <c r="AB1" s="11"/>
      <c r="AC1" s="11"/>
    </row>
    <row r="2" spans="1:29" ht="52.5" customHeight="1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1"/>
      <c r="L2" s="25"/>
      <c r="M2" s="25"/>
      <c r="N2" s="25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39.200000000000003" customHeight="1">
      <c r="A3" s="34" t="s">
        <v>0</v>
      </c>
      <c r="B3" s="26" t="s">
        <v>2</v>
      </c>
      <c r="C3" s="26" t="s">
        <v>1</v>
      </c>
      <c r="D3" s="26" t="s">
        <v>3</v>
      </c>
      <c r="E3" s="32" t="s">
        <v>14</v>
      </c>
      <c r="F3" s="32"/>
      <c r="G3" s="32"/>
      <c r="H3" s="33" t="s">
        <v>12</v>
      </c>
      <c r="I3" s="33"/>
      <c r="J3" s="33"/>
      <c r="K3" s="27" t="s">
        <v>7</v>
      </c>
      <c r="L3" s="28"/>
      <c r="M3" s="28"/>
      <c r="N3" s="29"/>
    </row>
    <row r="4" spans="1:29" ht="217.5" customHeight="1">
      <c r="A4" s="34"/>
      <c r="B4" s="26"/>
      <c r="C4" s="26"/>
      <c r="D4" s="26"/>
      <c r="E4" s="3" t="s">
        <v>16</v>
      </c>
      <c r="F4" s="3" t="s">
        <v>19</v>
      </c>
      <c r="G4" s="12" t="s">
        <v>21</v>
      </c>
      <c r="H4" s="3" t="s">
        <v>6</v>
      </c>
      <c r="I4" s="3" t="s">
        <v>4</v>
      </c>
      <c r="J4" s="4" t="s">
        <v>5</v>
      </c>
      <c r="K4" s="1" t="s">
        <v>15</v>
      </c>
      <c r="L4" s="7" t="s">
        <v>9</v>
      </c>
      <c r="M4" s="7" t="s">
        <v>10</v>
      </c>
      <c r="N4" s="7" t="s">
        <v>11</v>
      </c>
    </row>
    <row r="5" spans="1:29" s="17" customFormat="1" ht="64.5" customHeight="1">
      <c r="A5" s="14">
        <v>1</v>
      </c>
      <c r="B5" s="16" t="s">
        <v>23</v>
      </c>
      <c r="C5" s="5" t="s">
        <v>20</v>
      </c>
      <c r="D5" s="19">
        <v>1</v>
      </c>
      <c r="E5" s="20">
        <v>365400</v>
      </c>
      <c r="F5" s="20">
        <f>385600</f>
        <v>385600</v>
      </c>
      <c r="G5" s="20">
        <f>388100</f>
        <v>388100</v>
      </c>
      <c r="H5" s="21">
        <f>AVERAGE(E5:G5)</f>
        <v>379700</v>
      </c>
      <c r="I5" s="22">
        <f>SQRT(((SUM((POWER(E5-H5,2)),(POWER(F5-H5,2)),(POWER(G5-H5,2)))/(COLUMNS(E5:G5)-1))))</f>
        <v>12447.088012864695</v>
      </c>
      <c r="J5" s="22">
        <f>I5/H5*100</f>
        <v>3.2781374803436116</v>
      </c>
      <c r="K5" s="21">
        <f>((D5/3)*(SUM(E5:G5)))</f>
        <v>379700</v>
      </c>
      <c r="L5" s="21">
        <f>K5/D5</f>
        <v>379700</v>
      </c>
      <c r="M5" s="21">
        <f>ROUND(L5,2)</f>
        <v>379700</v>
      </c>
      <c r="N5" s="23">
        <f>M5*D5</f>
        <v>379700</v>
      </c>
    </row>
    <row r="6" spans="1:29" ht="15.75" customHeight="1">
      <c r="A6" s="38"/>
      <c r="B6" s="38"/>
      <c r="C6" s="38"/>
      <c r="D6" s="38"/>
      <c r="E6" s="38"/>
      <c r="F6" s="38"/>
      <c r="G6" s="38"/>
      <c r="H6" s="9"/>
      <c r="I6" s="9"/>
      <c r="J6" s="9"/>
      <c r="K6" s="10"/>
      <c r="N6" s="13"/>
    </row>
    <row r="7" spans="1:29" ht="26.45" customHeight="1">
      <c r="A7" s="15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29" ht="36" customHeight="1">
      <c r="A8" s="39" t="s">
        <v>8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29">
      <c r="A9" s="2" t="s">
        <v>13</v>
      </c>
    </row>
    <row r="11" spans="1:29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3" spans="1:29" ht="12.75" customHeight="1">
      <c r="B13" s="18" t="s">
        <v>24</v>
      </c>
    </row>
    <row r="14" spans="1:29">
      <c r="B14" s="18" t="s">
        <v>18</v>
      </c>
      <c r="E14" s="36"/>
      <c r="F14" s="36"/>
      <c r="H14" s="17" t="s">
        <v>25</v>
      </c>
    </row>
  </sheetData>
  <mergeCells count="15">
    <mergeCell ref="E14:F14"/>
    <mergeCell ref="A11:O11"/>
    <mergeCell ref="A6:G6"/>
    <mergeCell ref="A8:K8"/>
    <mergeCell ref="B7:N7"/>
    <mergeCell ref="L1:N2"/>
    <mergeCell ref="D3:D4"/>
    <mergeCell ref="K3:N3"/>
    <mergeCell ref="A2:K2"/>
    <mergeCell ref="E3:G3"/>
    <mergeCell ref="H3:J3"/>
    <mergeCell ref="A3:A4"/>
    <mergeCell ref="B3:B4"/>
    <mergeCell ref="C3:C4"/>
    <mergeCell ref="I1:K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 Windows</cp:lastModifiedBy>
  <cp:lastPrinted>2025-12-05T07:28:01Z</cp:lastPrinted>
  <dcterms:created xsi:type="dcterms:W3CDTF">2014-01-15T18:15:09Z</dcterms:created>
  <dcterms:modified xsi:type="dcterms:W3CDTF">2026-08-31T16:57:34Z</dcterms:modified>
</cp:coreProperties>
</file>