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 defaultThemeVersion="124226"/>
  <xr:revisionPtr revIDLastSave="0" documentId="8_{DE516743-3C1A-4204-92CE-96D55BC48D54}" xr6:coauthVersionLast="37" xr6:coauthVersionMax="37" xr10:uidLastSave="{00000000-0000-0000-0000-000000000000}"/>
  <bookViews>
    <workbookView xWindow="0" yWindow="0" windowWidth="28800" windowHeight="11250" xr2:uid="{00000000-000D-0000-FFFF-FFFF00000000}"/>
  </bookViews>
  <sheets>
    <sheet name="1 закупка" sheetId="2" r:id="rId1"/>
  </sheets>
  <definedNames>
    <definedName name="ЕСЛИ">'1 закупка'!#REF!</definedName>
  </definedNames>
  <calcPr calcId="179021"/>
</workbook>
</file>

<file path=xl/calcChain.xml><?xml version="1.0" encoding="utf-8"?>
<calcChain xmlns="http://schemas.openxmlformats.org/spreadsheetml/2006/main">
  <c r="N6" i="2" l="1"/>
  <c r="M6" i="2"/>
  <c r="M5" i="2"/>
  <c r="O6" i="2"/>
  <c r="J6" i="2"/>
  <c r="K6" i="2" s="1"/>
  <c r="I6" i="2"/>
  <c r="L6" i="2" s="1"/>
  <c r="M7" i="2" l="1"/>
  <c r="O5" i="2"/>
  <c r="O7" i="2" s="1"/>
  <c r="N5" i="2"/>
  <c r="N7" i="2" s="1"/>
  <c r="I5" i="2" l="1"/>
  <c r="L5" i="2" s="1"/>
  <c r="L7" i="2" s="1"/>
  <c r="J5" i="2"/>
  <c r="K5" i="2" l="1"/>
</calcChain>
</file>

<file path=xl/sharedStrings.xml><?xml version="1.0" encoding="utf-8"?>
<sst xmlns="http://schemas.openxmlformats.org/spreadsheetml/2006/main" count="22" uniqueCount="20">
  <si>
    <t xml:space="preserve">Наименование товаров, работ, услуг     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</si>
  <si>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</si>
  <si>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</si>
  <si>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</si>
  <si>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 xml:space="preserve">НМЦК (руб.)    </t>
  </si>
  <si>
    <t>Единица измерения</t>
  </si>
  <si>
    <t xml:space="preserve">№ </t>
  </si>
  <si>
    <r>
      <t>Расчет начальной (максимальной) цены контракта методом сопоставимых рыночных цен (анализа рынка)</t>
    </r>
    <r>
      <rPr>
        <sz val="12"/>
        <color theme="1"/>
        <rFont val="Times New Roman"/>
        <family val="1"/>
        <charset val="204"/>
      </rPr>
      <t xml:space="preserve">                     </t>
    </r>
  </si>
  <si>
    <t>кол-во</t>
  </si>
  <si>
    <t>ОКПД2/КТРУ</t>
  </si>
  <si>
    <t>усл. ед</t>
  </si>
  <si>
    <t>Услуг по проведению экспертизы маргарина, марки МТ,м.д.ж. 20% ГОСТ 32188-2013</t>
  </si>
  <si>
    <t>Услуги по проведению экспертизы масло сладко-сливочное несоленное "Крестьянское" 1 сотр, м.д.ж. 72,5% ГОСТ 32261-2013</t>
  </si>
  <si>
    <t>71.20.11.190</t>
  </si>
  <si>
    <r>
      <rPr>
        <sz val="12"/>
        <rFont val="Times New Roman"/>
        <family val="1"/>
        <charset val="204"/>
      </rPr>
      <t>Коммерческое предложение,вх. №341 от 31.03.2026</t>
    </r>
    <r>
      <rPr>
        <sz val="12"/>
        <color theme="1"/>
        <rFont val="Times New Roman"/>
        <family val="1"/>
        <charset val="204"/>
      </rPr>
      <t>(руб.)</t>
    </r>
    <r>
      <rPr>
        <sz val="12"/>
        <color rgb="FFC00000"/>
        <rFont val="Times New Roman"/>
        <family val="1"/>
        <charset val="204"/>
      </rPr>
      <t xml:space="preserve">           </t>
    </r>
  </si>
  <si>
    <r>
      <rPr>
        <sz val="12"/>
        <rFont val="Times New Roman"/>
        <family val="1"/>
        <charset val="204"/>
      </rPr>
      <t>Коммерческое предложение,вх. №009/02 от 11.02.2026</t>
    </r>
    <r>
      <rPr>
        <sz val="12"/>
        <color theme="1"/>
        <rFont val="Times New Roman"/>
        <family val="1"/>
        <charset val="204"/>
      </rPr>
      <t>(руб.)</t>
    </r>
    <r>
      <rPr>
        <sz val="12"/>
        <color rgb="FFC00000"/>
        <rFont val="Times New Roman"/>
        <family val="1"/>
        <charset val="204"/>
      </rPr>
      <t xml:space="preserve">           </t>
    </r>
  </si>
  <si>
    <r>
      <rPr>
        <sz val="12"/>
        <rFont val="Times New Roman"/>
        <family val="1"/>
        <charset val="204"/>
      </rPr>
      <t>Коммерческое предложение,вх. №155/2026-ЦТТЭ от 17.03.2026</t>
    </r>
    <r>
      <rPr>
        <sz val="12"/>
        <color theme="1"/>
        <rFont val="Times New Roman"/>
        <family val="1"/>
        <charset val="204"/>
      </rPr>
      <t>(руб.)</t>
    </r>
    <r>
      <rPr>
        <sz val="12"/>
        <color rgb="FFC00000"/>
        <rFont val="Times New Roman"/>
        <family val="1"/>
        <charset val="204"/>
      </rPr>
      <t xml:space="preserve">           </t>
    </r>
  </si>
  <si>
    <t>Начальник УППУ ЦТАО</t>
  </si>
  <si>
    <t>капитан внутренней службы</t>
  </si>
  <si>
    <t xml:space="preserve">                                      А.В. Шарикова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</si>
</sst>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0" applyFont="1" applyFill="1"/>
    <xf numFmtId="2" fontId="3" fillId="0" borderId="0" xfId="0" applyNumberFormat="1" applyFont="1" applyFill="1"/>
    <xf numFmtId="9" fontId="3" fillId="0" borderId="0" xfId="0" applyNumberFormat="1" applyFont="1" applyFill="1"/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6" fillId="0" borderId="5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2" fontId="2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2" fontId="7" fillId="0" borderId="0" xfId="0" applyNumberFormat="1" applyFont="1" applyFill="1" applyAlignment="1">
      <alignment horizontal="center"/>
    </xf>
    <xf numFmtId="0" fontId="7" fillId="0" borderId="0" xfId="0" applyFont="1" applyFill="1"/>
    <xf numFmtId="2" fontId="7" fillId="0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171450</xdr:colOff>
      <xdr:row>3</xdr:row>
      <xdr:rowOff>142875</xdr:rowOff>
    </xdr:from>
    <xdr:to>
      <xdr:col>11</xdr:col>
      <xdr:colOff>962025</xdr:colOff>
      <xdr:row>3</xdr:row>
      <xdr:rowOff>1285488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762125"/>
          <a:ext cx="790575" cy="11426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"/>
  <sheetViews>
    <sheetView tabSelected="1" zoomScale="75" zoomScaleNormal="75" workbookViewId="0">
      <selection activeCell="D16" sqref="D16"/>
    </sheetView>
  </sheetViews>
  <sheetFormatPr defaultRowHeight="15.75" x14ac:dyDescent="0.25"/>
  <cols>
    <col min="1" max="1" width="5.7109375" style="1" customWidth="1"/>
    <col min="2" max="2" width="37.85546875" style="1" customWidth="1"/>
    <col min="3" max="3" width="15.7109375" style="1" customWidth="1"/>
    <col min="4" max="4" width="9.42578125" style="1" customWidth="1"/>
    <col min="5" max="5" width="14.5703125" style="1" customWidth="1"/>
    <col min="6" max="6" width="13.140625" style="1" customWidth="1"/>
    <col min="7" max="7" width="11.85546875" style="1" customWidth="1"/>
    <col min="8" max="8" width="13.140625" style="1" customWidth="1"/>
    <col min="9" max="9" width="10" style="2" customWidth="1"/>
    <col min="10" max="10" width="12.28515625" style="1" customWidth="1"/>
    <col min="11" max="11" width="13.42578125" style="1" customWidth="1"/>
    <col min="12" max="12" width="16.5703125" style="1" customWidth="1"/>
    <col min="13" max="13" width="14.28515625" style="1" customWidth="1"/>
    <col min="14" max="14" width="14.140625" style="1" customWidth="1"/>
    <col min="15" max="15" width="15.42578125" style="1" customWidth="1"/>
    <col min="16" max="16" width="11.28515625" style="1" customWidth="1"/>
    <col min="17" max="17" width="6.140625" style="1" customWidth="1"/>
    <col min="18" max="18" width="7.28515625" style="1" customWidth="1"/>
    <col min="19" max="19" width="6.42578125" style="1" customWidth="1"/>
    <col min="20" max="16384" width="9.140625" style="1"/>
  </cols>
  <sheetData>
    <row r="1" spans="1:16" x14ac:dyDescent="0.25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6" ht="25.5" customHeight="1" x14ac:dyDescent="0.25">
      <c r="A2" s="21" t="s">
        <v>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3"/>
    </row>
    <row r="3" spans="1:16" ht="86.25" customHeight="1" x14ac:dyDescent="0.25">
      <c r="A3" s="24" t="s">
        <v>6</v>
      </c>
      <c r="B3" s="25" t="s">
        <v>0</v>
      </c>
      <c r="C3" s="25" t="s">
        <v>9</v>
      </c>
      <c r="D3" s="19" t="s">
        <v>8</v>
      </c>
      <c r="E3" s="25" t="s">
        <v>5</v>
      </c>
      <c r="F3" s="18" t="s">
        <v>14</v>
      </c>
      <c r="G3" s="18" t="s">
        <v>15</v>
      </c>
      <c r="H3" s="18" t="s">
        <v>16</v>
      </c>
      <c r="I3" s="26" t="s">
        <v>1</v>
      </c>
      <c r="J3" s="19" t="s">
        <v>2</v>
      </c>
      <c r="K3" s="19" t="s">
        <v>3</v>
      </c>
      <c r="L3" s="19" t="s">
        <v>4</v>
      </c>
    </row>
    <row r="4" spans="1:16" ht="88.5" customHeight="1" x14ac:dyDescent="0.25">
      <c r="A4" s="24"/>
      <c r="B4" s="25"/>
      <c r="C4" s="27"/>
      <c r="D4" s="19"/>
      <c r="E4" s="25"/>
      <c r="F4" s="18"/>
      <c r="G4" s="18"/>
      <c r="H4" s="18"/>
      <c r="I4" s="26"/>
      <c r="J4" s="19"/>
      <c r="K4" s="19"/>
      <c r="L4" s="19"/>
    </row>
    <row r="5" spans="1:16" ht="47.25" x14ac:dyDescent="0.25">
      <c r="A5" s="6">
        <v>1</v>
      </c>
      <c r="B5" s="13" t="s">
        <v>11</v>
      </c>
      <c r="C5" s="7" t="s">
        <v>13</v>
      </c>
      <c r="D5" s="5">
        <v>1</v>
      </c>
      <c r="E5" s="8" t="s">
        <v>10</v>
      </c>
      <c r="F5" s="9">
        <v>70277.490000000005</v>
      </c>
      <c r="G5" s="9">
        <v>49000</v>
      </c>
      <c r="H5" s="9">
        <v>59000</v>
      </c>
      <c r="I5" s="10">
        <f t="shared" ref="I5:I6" si="0">ROUND((F5+G5+H5)/3,2)</f>
        <v>59425.83</v>
      </c>
      <c r="J5" s="10">
        <f t="shared" ref="J5:J6" si="1">STDEV(F5,G5,H5)</f>
        <v>10645.134736897458</v>
      </c>
      <c r="K5" s="10">
        <f t="shared" ref="K5:K6" si="2">(J5/I5)*100</f>
        <v>17.913312673794305</v>
      </c>
      <c r="L5" s="10">
        <f t="shared" ref="L5:L6" si="3">D5*I5</f>
        <v>59425.83</v>
      </c>
      <c r="M5" s="28">
        <f>D5*F5</f>
        <v>70277.490000000005</v>
      </c>
      <c r="N5" s="28">
        <f>D5*G5</f>
        <v>49000</v>
      </c>
      <c r="O5" s="28">
        <f>D5*H5</f>
        <v>59000</v>
      </c>
      <c r="P5" s="29"/>
    </row>
    <row r="6" spans="1:16" ht="60" customHeight="1" x14ac:dyDescent="0.25">
      <c r="A6" s="11">
        <v>2</v>
      </c>
      <c r="B6" s="15" t="s">
        <v>12</v>
      </c>
      <c r="C6" s="12" t="s">
        <v>13</v>
      </c>
      <c r="D6" s="14">
        <v>3</v>
      </c>
      <c r="E6" s="14" t="s">
        <v>10</v>
      </c>
      <c r="F6" s="10">
        <v>70277.490000000005</v>
      </c>
      <c r="G6" s="10">
        <v>49000</v>
      </c>
      <c r="H6" s="10">
        <v>59000</v>
      </c>
      <c r="I6" s="10">
        <f t="shared" si="0"/>
        <v>59425.83</v>
      </c>
      <c r="J6" s="10">
        <f t="shared" si="1"/>
        <v>10645.134736897458</v>
      </c>
      <c r="K6" s="10">
        <f t="shared" si="2"/>
        <v>17.913312673794305</v>
      </c>
      <c r="L6" s="10">
        <f t="shared" si="3"/>
        <v>178277.49</v>
      </c>
      <c r="M6" s="28">
        <f>D6*F6</f>
        <v>210832.47000000003</v>
      </c>
      <c r="N6" s="28">
        <f>D6*G6</f>
        <v>147000</v>
      </c>
      <c r="O6" s="28">
        <f>D6*H6</f>
        <v>177000</v>
      </c>
      <c r="P6" s="29"/>
    </row>
    <row r="7" spans="1:16" x14ac:dyDescent="0.25">
      <c r="B7" s="17"/>
      <c r="C7" s="17"/>
      <c r="D7" s="17"/>
      <c r="E7" s="17"/>
      <c r="K7" s="3"/>
      <c r="L7" s="16">
        <f>SUM(L5:L6)</f>
        <v>237703.32</v>
      </c>
      <c r="M7" s="30">
        <f>SUM(M5:M6)</f>
        <v>281109.96000000002</v>
      </c>
      <c r="N7" s="30">
        <f>SUM(N5:N6)</f>
        <v>196000</v>
      </c>
      <c r="O7" s="30">
        <f>SUM(O5:O6)</f>
        <v>236000</v>
      </c>
      <c r="P7" s="29"/>
    </row>
    <row r="8" spans="1:16" x14ac:dyDescent="0.25">
      <c r="H8" s="2"/>
      <c r="M8" s="29"/>
      <c r="N8" s="29"/>
      <c r="O8" s="29"/>
      <c r="P8" s="29"/>
    </row>
    <row r="9" spans="1:16" x14ac:dyDescent="0.25">
      <c r="B9" s="1" t="s">
        <v>17</v>
      </c>
      <c r="H9" s="2"/>
      <c r="L9" s="2"/>
    </row>
    <row r="10" spans="1:16" x14ac:dyDescent="0.25">
      <c r="B10" s="1" t="s">
        <v>18</v>
      </c>
      <c r="C10" s="20" t="s">
        <v>19</v>
      </c>
      <c r="D10" s="20"/>
      <c r="E10" s="20"/>
    </row>
    <row r="12" spans="1:16" x14ac:dyDescent="0.25">
      <c r="B12" s="4"/>
      <c r="C12" s="4"/>
    </row>
  </sheetData>
  <mergeCells count="16">
    <mergeCell ref="C10:E10"/>
    <mergeCell ref="B7:E7"/>
    <mergeCell ref="H3:H4"/>
    <mergeCell ref="L3:L4"/>
    <mergeCell ref="B1:L1"/>
    <mergeCell ref="A2:L2"/>
    <mergeCell ref="A3:A4"/>
    <mergeCell ref="B3:B4"/>
    <mergeCell ref="D3:D4"/>
    <mergeCell ref="E3:E4"/>
    <mergeCell ref="F3:F4"/>
    <mergeCell ref="G3:G4"/>
    <mergeCell ref="I3:I4"/>
    <mergeCell ref="J3:J4"/>
    <mergeCell ref="K3:K4"/>
    <mergeCell ref="C3:C4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закупка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2026-04-21T09:52:16Z</dcterms:modified>
</cp:coreProperties>
</file>