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dbup.local\dfs\Планирование и организация торгов. Общие документы\Отдел связи\2026\(Березка)  офис Р7 3кв\"/>
    </mc:Choice>
  </mc:AlternateContent>
  <bookViews>
    <workbookView xWindow="360" yWindow="15" windowWidth="20955" windowHeight="9720"/>
  </bookViews>
  <sheets>
    <sheet name="Расчет цены (2)" sheetId="1" r:id="rId1"/>
  </sheets>
  <calcPr calcId="162913"/>
</workbook>
</file>

<file path=xl/calcChain.xml><?xml version="1.0" encoding="utf-8"?>
<calcChain xmlns="http://schemas.openxmlformats.org/spreadsheetml/2006/main">
  <c r="M7" i="1" l="1"/>
  <c r="M8" i="1" l="1"/>
  <c r="G8" i="1"/>
  <c r="H8" i="1"/>
  <c r="F8" i="1"/>
  <c r="N7" i="1" l="1"/>
  <c r="N8" i="1" s="1"/>
  <c r="K7" i="1"/>
  <c r="J7" i="1"/>
  <c r="J8" i="1" s="1"/>
  <c r="L7" i="1" l="1"/>
</calcChain>
</file>

<file path=xl/sharedStrings.xml><?xml version="1.0" encoding="utf-8"?>
<sst xmlns="http://schemas.openxmlformats.org/spreadsheetml/2006/main" count="27" uniqueCount="27">
  <si>
    <t>Приложение к извещению
об осуществлении закупки</t>
  </si>
  <si>
    <t>Обоснование начальной (максимальной) цены контракта</t>
  </si>
  <si>
    <r>
      <rPr>
        <b/>
        <sz val="12"/>
        <rFont val="Times New Roman"/>
      </rPr>
      <t xml:space="preserve"> Метод сопоставимых рыночных цен (анализа рынка)</t>
    </r>
    <r>
      <rPr>
        <sz val="12"/>
        <rFont val="Times New Roman"/>
      </rPr>
      <t>: 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НМЦК</t>
    </r>
  </si>
  <si>
    <t>№</t>
  </si>
  <si>
    <t>Наименование объекта закупки</t>
  </si>
  <si>
    <t>Существенные условия исполнения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</si>
  <si>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</si>
  <si>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</si>
  <si>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</si>
  <si>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</si>
  <si>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Устанновленая цена за единицу измерения, руб.</t>
  </si>
  <si>
    <t>Установленная Н(М)ЦК,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</si>
  <si>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</si>
  <si>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</si>
  <si>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</si>
  <si>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</si>
  <si>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</si>
  <si>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</si>
  <si>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rFont val="Times New Roman"/>
      </rP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</si>
  <si>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t>Р7-Офис.Профессиональный (Десктопная версия), лицензия на 1 год с правом бессрочного использования</t>
  </si>
  <si>
    <t>В соответствии с описанием объекта закупки</t>
  </si>
  <si>
    <t>шт.</t>
  </si>
  <si>
    <t>Всего</t>
  </si>
  <si>
    <t>Начальная (максимальная) цена контракта установлена по наименьшему значению из имеющихся ценовых предложений.</t>
  </si>
  <si>
    <t>Дата подготовки обоснования НМЦК:</t>
  </si>
  <si>
    <t>Предмет контракта: Предоставление лицензий на право использования программного обеспечения</t>
  </si>
  <si>
    <t>Начальная (максимальная) цена контракта принята в сумме119 952,00 руб. (Сто девятнадцать тысяч девятьсот пятьдесят два рубля 00 копеек).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</si>
</sst>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0"/>
      <name val="Times New Roman"/>
    </font>
    <font>
      <b/>
      <sz val="10"/>
      <name val="Times New Roman"/>
    </font>
    <font>
      <b/>
      <sz val="12"/>
      <name val="Times New Roman"/>
    </font>
    <font>
      <sz val="12"/>
      <name val="Times New Roman"/>
    </font>
    <font>
      <sz val="9"/>
      <name val="Times New Roman"/>
    </font>
    <font>
      <sz val="11"/>
      <name val="Times New Roman"/>
    </font>
    <font>
      <i/>
      <sz val="10"/>
      <name val="Times New Roman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Protection="1"/>
    <xf numFmtId="0" fontId="2" fillId="0" borderId="2" xfId="0" applyFont="1" applyBorder="1" applyAlignment="1" applyProtection="1">
      <alignment horizontal="center" textRotation="90" wrapText="1"/>
    </xf>
    <xf numFmtId="0" fontId="2" fillId="0" borderId="2" xfId="0" applyFont="1" applyBorder="1" applyAlignment="1" applyProtection="1">
      <alignment horizontal="center" vertical="top" textRotation="90" wrapText="1"/>
    </xf>
    <xf numFmtId="0" fontId="2" fillId="0" borderId="3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4" fontId="1" fillId="0" borderId="2" xfId="0" applyNumberFormat="1" applyFont="1" applyBorder="1" applyAlignment="1" applyProtection="1">
      <alignment horizontal="center" vertical="center" wrapText="1"/>
    </xf>
    <xf numFmtId="2" fontId="6" fillId="0" borderId="0" xfId="0" applyNumberFormat="1" applyFont="1" applyAlignment="1" applyProtection="1">
      <alignment horizontal="center" vertical="center" wrapText="1"/>
    </xf>
    <xf numFmtId="2" fontId="6" fillId="0" borderId="3" xfId="0" applyNumberFormat="1" applyFont="1" applyBorder="1" applyAlignment="1" applyProtection="1">
      <alignment horizontal="center" vertical="center" wrapText="1"/>
    </xf>
    <xf numFmtId="2" fontId="1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3" fontId="2" fillId="0" borderId="3" xfId="0" applyNumberFormat="1" applyFont="1" applyBorder="1" applyAlignment="1" applyProtection="1">
      <alignment horizontal="center" vertical="center"/>
    </xf>
    <xf numFmtId="4" fontId="2" fillId="0" borderId="3" xfId="0" applyNumberFormat="1" applyFont="1" applyBorder="1" applyAlignment="1" applyProtection="1">
      <alignment horizontal="center" vertical="center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center" vertical="center"/>
    </xf>
    <xf numFmtId="14" fontId="6" fillId="0" borderId="0" xfId="0" applyNumberFormat="1" applyFont="1" applyAlignment="1" applyProtection="1">
      <alignment horizontal="left"/>
    </xf>
    <xf numFmtId="0" fontId="8" fillId="0" borderId="4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right" wrapText="1"/>
    </xf>
    <xf numFmtId="0" fontId="3" fillId="0" borderId="0" xfId="0" applyFont="1" applyAlignment="1" applyProtection="1">
      <alignment horizontal="center" vertical="center"/>
    </xf>
    <xf numFmtId="0" fontId="10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2" fontId="2" fillId="0" borderId="3" xfId="0" applyNumberFormat="1" applyFont="1" applyBorder="1" applyAlignment="1" applyProtection="1">
      <alignment horizontal="center" vertical="top" wrapText="1"/>
    </xf>
    <xf numFmtId="2" fontId="2" fillId="0" borderId="3" xfId="0" applyNumberFormat="1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right"/>
    </xf>
    <xf numFmtId="14" fontId="6" fillId="0" borderId="0" xfId="0" applyNumberFormat="1" applyFont="1" applyAlignment="1" applyProtection="1">
      <alignment horizontal="left"/>
    </xf>
    <xf numFmtId="0" fontId="4" fillId="0" borderId="3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media1.svg"/><Relationship Id="rId1" Type="http://schemas.openxmlformats.org/officeDocument/2006/relationships/image" Target="../media/image1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19078</xdr:colOff>
      <xdr:row>5</xdr:row>
      <xdr:rowOff>952557</xdr:rowOff>
    </xdr:from>
    <xdr:to>
      <xdr:col>11</xdr:col>
      <xdr:colOff>1006197</xdr:colOff>
      <xdr:row>5</xdr:row>
      <xdr:rowOff>1304277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2"/>
            </a:ext>
          </a:extLst>
        </a:blip>
        <a:stretch/>
      </xdr:blipFill>
      <xdr:spPr bwMode="auto">
        <a:xfrm>
          <a:off x="9610753" y="2686107"/>
          <a:ext cx="933420" cy="3517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10</xdr:col>
      <xdr:colOff>19078</xdr:colOff>
      <xdr:row>5</xdr:row>
      <xdr:rowOff>723900</xdr:rowOff>
    </xdr:from>
    <xdr:to>
      <xdr:col>10</xdr:col>
      <xdr:colOff>1018437</xdr:colOff>
      <xdr:row>5</xdr:row>
      <xdr:rowOff>1361157</xdr:rowOff>
    </xdr:to>
    <xdr:pic>
      <xdr:nvPicPr>
        <xdr:cNvPr id="3" name="Picture 2"/>
        <xdr:cNvPicPr/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4"/>
            </a:ext>
          </a:extLst>
        </a:blip>
        <a:stretch/>
      </xdr:blipFill>
      <xdr:spPr bwMode="auto">
        <a:xfrm>
          <a:off x="8763028" y="2352675"/>
          <a:ext cx="999359" cy="637257"/>
        </a:xfrm>
        <a:prstGeom prst="rect">
          <a:avLst/>
        </a:prstGeom>
        <a:ln w="0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topLeftCell="A4" zoomScaleNormal="100" workbookViewId="0">
      <selection activeCell="N7" sqref="N7"/>
    </sheetView>
  </sheetViews>
  <sheetFormatPr defaultColWidth="9.140625" defaultRowHeight="12.75" x14ac:dyDescent="0.2"/>
  <cols>
    <col min="1" max="1" width="5.85546875" style="1" customWidth="1"/>
    <col min="2" max="2" width="31.85546875" style="1" customWidth="1"/>
    <col min="3" max="3" width="16" style="1" customWidth="1"/>
    <col min="4" max="4" width="5.85546875" style="1" customWidth="1"/>
    <col min="5" max="5" width="5" style="1" customWidth="1"/>
    <col min="6" max="7" width="14.7109375" style="1" customWidth="1"/>
    <col min="8" max="8" width="16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4" ht="24.7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18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5.75" customHeight="1" x14ac:dyDescent="0.2">
      <c r="A3" s="22" t="s">
        <v>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41.25" customHeight="1" x14ac:dyDescent="0.2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27.75" customHeight="1" x14ac:dyDescent="0.2">
      <c r="A5" s="25" t="s">
        <v>3</v>
      </c>
      <c r="B5" s="25" t="s">
        <v>4</v>
      </c>
      <c r="C5" s="26" t="s">
        <v>5</v>
      </c>
      <c r="D5" s="26" t="s">
        <v>6</v>
      </c>
      <c r="E5" s="26" t="s">
        <v>7</v>
      </c>
      <c r="F5" s="26" t="s">
        <v>8</v>
      </c>
      <c r="G5" s="26"/>
      <c r="H5" s="26"/>
      <c r="I5" s="26"/>
      <c r="J5" s="27" t="s">
        <v>9</v>
      </c>
      <c r="K5" s="27"/>
      <c r="L5" s="27"/>
      <c r="M5" s="28" t="s">
        <v>10</v>
      </c>
      <c r="N5" s="26" t="s">
        <v>11</v>
      </c>
    </row>
    <row r="6" spans="1:14" ht="132" customHeight="1" x14ac:dyDescent="0.2">
      <c r="A6" s="25"/>
      <c r="B6" s="25"/>
      <c r="C6" s="26"/>
      <c r="D6" s="26"/>
      <c r="E6" s="26"/>
      <c r="F6" s="2" t="s">
        <v>12</v>
      </c>
      <c r="G6" s="2" t="s">
        <v>13</v>
      </c>
      <c r="H6" s="2" t="s">
        <v>14</v>
      </c>
      <c r="I6" s="3" t="s">
        <v>15</v>
      </c>
      <c r="J6" s="4" t="s">
        <v>16</v>
      </c>
      <c r="K6" s="4" t="s">
        <v>17</v>
      </c>
      <c r="L6" s="4" t="s">
        <v>18</v>
      </c>
      <c r="M6" s="28"/>
      <c r="N6" s="26"/>
    </row>
    <row r="7" spans="1:14" ht="67.5" customHeight="1" x14ac:dyDescent="0.2">
      <c r="A7" s="19">
        <v>1</v>
      </c>
      <c r="B7" s="35" t="s">
        <v>19</v>
      </c>
      <c r="C7" s="5" t="s">
        <v>20</v>
      </c>
      <c r="D7" s="6" t="s">
        <v>21</v>
      </c>
      <c r="E7" s="7">
        <v>8</v>
      </c>
      <c r="F7" s="8">
        <v>14994</v>
      </c>
      <c r="G7" s="8">
        <v>15300</v>
      </c>
      <c r="H7" s="8">
        <v>15300</v>
      </c>
      <c r="I7" s="3"/>
      <c r="J7" s="9">
        <f t="shared" ref="J7" si="0">AVERAGE(F7:H7)</f>
        <v>15198</v>
      </c>
      <c r="K7" s="10">
        <f t="shared" ref="K7" si="1">STDEV(F7:H7)</f>
        <v>176.66918237202549</v>
      </c>
      <c r="L7" s="9">
        <f t="shared" ref="L7" si="2">K7/J7*100</f>
        <v>1.1624502064220654</v>
      </c>
      <c r="M7" s="11">
        <f>F7</f>
        <v>14994</v>
      </c>
      <c r="N7" s="12">
        <f t="shared" ref="N7" si="3">E7*M7</f>
        <v>119952</v>
      </c>
    </row>
    <row r="8" spans="1:14" s="13" customFormat="1" ht="23.25" customHeight="1" x14ac:dyDescent="0.25">
      <c r="A8" s="29" t="s">
        <v>22</v>
      </c>
      <c r="B8" s="30"/>
      <c r="C8" s="29"/>
      <c r="D8" s="29"/>
      <c r="E8" s="14"/>
      <c r="F8" s="15">
        <f>$E$7*F7</f>
        <v>119952</v>
      </c>
      <c r="G8" s="15">
        <f t="shared" ref="G8:H8" si="4">$E$7*G7</f>
        <v>122400</v>
      </c>
      <c r="H8" s="15">
        <f t="shared" si="4"/>
        <v>122400</v>
      </c>
      <c r="I8" s="15"/>
      <c r="J8" s="16">
        <f>SUM(E7*J7)</f>
        <v>121584</v>
      </c>
      <c r="K8" s="17"/>
      <c r="L8" s="17"/>
      <c r="M8" s="15">
        <f>M7</f>
        <v>14994</v>
      </c>
      <c r="N8" s="15">
        <f>SUM(N7:N7)</f>
        <v>119952</v>
      </c>
    </row>
    <row r="10" spans="1:14" ht="15.75" x14ac:dyDescent="0.25">
      <c r="B10" s="31" t="s">
        <v>23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</row>
    <row r="12" spans="1:14" ht="15.75" x14ac:dyDescent="0.25">
      <c r="B12" s="32" t="s">
        <v>26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</row>
    <row r="14" spans="1:14" ht="15" x14ac:dyDescent="0.25">
      <c r="B14" s="33" t="s">
        <v>24</v>
      </c>
      <c r="C14" s="33"/>
      <c r="D14" s="34">
        <v>46230</v>
      </c>
      <c r="E14" s="34"/>
      <c r="F14" s="34"/>
      <c r="G14" s="18"/>
    </row>
  </sheetData>
  <mergeCells count="18">
    <mergeCell ref="A8:D8"/>
    <mergeCell ref="B10:N10"/>
    <mergeCell ref="B12:N12"/>
    <mergeCell ref="B14:C14"/>
    <mergeCell ref="D14:F14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59055118110236249" right="0.59055118110236249" top="0.59055118110236249" bottom="0.59055118110236249" header="0.51181102362204689" footer="0.51181102362204689"/>
  <pageSetup paperSize="9" scale="71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SaVa</dc:creator>
  <dc:description/>
  <cp:lastModifiedBy>user-oko05</cp:lastModifiedBy>
  <cp:revision>25</cp:revision>
  <cp:lastPrinted>2026-05-18T06:20:56Z</cp:lastPrinted>
  <dcterms:created xsi:type="dcterms:W3CDTF">2014-01-15T18:15:09Z</dcterms:created>
  <dcterms:modified xsi:type="dcterms:W3CDTF">2026-07-27T11:24:29Z</dcterms:modified>
  <dc:language>ru-RU</dc:language>
</cp:coreProperties>
</file>