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_Закупки\_ЕП\44-ФЗ\__зз-0309_хоз+канц_КС_ПЗ_п5 (ЕАТ+ЕИС)\ЗС\Хозтовары\"/>
    </mc:Choice>
  </mc:AlternateContent>
  <bookViews>
    <workbookView xWindow="0" yWindow="420" windowWidth="14130" windowHeight="11280"/>
  </bookViews>
  <sheets>
    <sheet name="ОНМЦ" sheetId="3" r:id="rId1"/>
  </sheets>
  <definedNames>
    <definedName name="_xlnm._FilterDatabase" localSheetId="0" hidden="1">ОНМЦ!$A$5:$L$48</definedName>
    <definedName name="_xlnm.Print_Area" localSheetId="0">ОНМЦ!$A$1:$L$52</definedName>
  </definedNames>
  <calcPr calcId="162913"/>
</workbook>
</file>

<file path=xl/calcChain.xml><?xml version="1.0" encoding="utf-8"?>
<calcChain xmlns="http://schemas.openxmlformats.org/spreadsheetml/2006/main">
  <c r="L48" i="3" l="1"/>
  <c r="H45" i="3"/>
  <c r="G45" i="3"/>
  <c r="F45" i="3"/>
  <c r="I45" i="3" s="1"/>
  <c r="L45" i="3" s="1"/>
  <c r="H42" i="3"/>
  <c r="G42" i="3"/>
  <c r="F42" i="3"/>
  <c r="I42" i="3" s="1"/>
  <c r="L42" i="3" s="1"/>
  <c r="H39" i="3"/>
  <c r="G39" i="3"/>
  <c r="F39" i="3"/>
  <c r="I39" i="3" s="1"/>
  <c r="L39" i="3" s="1"/>
  <c r="H36" i="3"/>
  <c r="G36" i="3"/>
  <c r="F36" i="3"/>
  <c r="I36" i="3" s="1"/>
  <c r="L36" i="3" s="1"/>
  <c r="H33" i="3"/>
  <c r="G33" i="3"/>
  <c r="F33" i="3"/>
  <c r="I33" i="3" s="1"/>
  <c r="L33" i="3" s="1"/>
  <c r="I30" i="3"/>
  <c r="L30" i="3" s="1"/>
  <c r="H30" i="3"/>
  <c r="G30" i="3"/>
  <c r="F30" i="3"/>
  <c r="I27" i="3"/>
  <c r="L27" i="3" s="1"/>
  <c r="H27" i="3"/>
  <c r="G27" i="3"/>
  <c r="F27" i="3"/>
  <c r="I24" i="3"/>
  <c r="L24" i="3" s="1"/>
  <c r="H24" i="3"/>
  <c r="G24" i="3"/>
  <c r="F24" i="3"/>
  <c r="H21" i="3" l="1"/>
  <c r="G21" i="3"/>
  <c r="F21" i="3"/>
  <c r="I21" i="3" s="1"/>
  <c r="L21" i="3" s="1"/>
  <c r="H18" i="3"/>
  <c r="G18" i="3"/>
  <c r="F18" i="3"/>
  <c r="I18" i="3" s="1"/>
  <c r="L18" i="3" s="1"/>
  <c r="H15" i="3" l="1"/>
  <c r="G15" i="3"/>
  <c r="F15" i="3"/>
  <c r="I15" i="3" s="1"/>
  <c r="L15" i="3" s="1"/>
  <c r="H12" i="3"/>
  <c r="G12" i="3"/>
  <c r="F12" i="3"/>
  <c r="I12" i="3" s="1"/>
  <c r="L12" i="3" s="1"/>
  <c r="H9" i="3"/>
  <c r="G9" i="3"/>
  <c r="F9" i="3"/>
  <c r="I9" i="3" s="1"/>
  <c r="L9" i="3" s="1"/>
  <c r="F6" i="3" l="1"/>
  <c r="H6" i="3" l="1"/>
  <c r="G6" i="3"/>
  <c r="I6" i="3" l="1"/>
  <c r="L6" i="3" s="1"/>
</calcChain>
</file>

<file path=xl/sharedStrings.xml><?xml version="1.0" encoding="utf-8"?>
<sst xmlns="http://schemas.openxmlformats.org/spreadsheetml/2006/main" count="106" uniqueCount="42">
  <si>
    <t>Кол-во</t>
  </si>
  <si>
    <t>Сумма, руб</t>
  </si>
  <si>
    <t>№ пп</t>
  </si>
  <si>
    <t>Наименование товара</t>
  </si>
  <si>
    <t>Методы определения и обоснования цены</t>
  </si>
  <si>
    <t>Источник информации о цене товара</t>
  </si>
  <si>
    <t>Цена за товар в соответствии с источником информации,
руб.</t>
  </si>
  <si>
    <t>Расчетная цена заказчика за единицу, руб.</t>
  </si>
  <si>
    <t>Метод сопоставимых рыночных цен
(анализ рынка)</t>
  </si>
  <si>
    <t>Ед. измер.</t>
  </si>
  <si>
    <t>Ценовое предложение №1</t>
  </si>
  <si>
    <t>Ценовое предложение №2</t>
  </si>
  <si>
    <t>Однородность цен, руб.</t>
  </si>
  <si>
    <t>Коэффициент вариации, %</t>
  </si>
  <si>
    <t>Работник контрактной службы (контрактный управляющий):</t>
  </si>
  <si>
    <t>Огородников Ю.В.</t>
  </si>
  <si>
    <t>(должность)</t>
  </si>
  <si>
    <t>(подпись)</t>
  </si>
  <si>
    <t>(расшифровка подписи)</t>
  </si>
  <si>
    <t>Специалист по закупкам</t>
  </si>
  <si>
    <t>В соответствии с положениями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Заказчик провел анализ рынка методом сопоставимых цен для определения начальной (максимальной) цены контракта путем  направления запроса поставщикам о предоставлении ценовой информации. Расчет производился на основании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утвержденных приказом Министерства экономического развития Российской Федерации от 02.10.2013 № 567.</t>
  </si>
  <si>
    <t>Обоснование начальной (максимальной) цены контракта</t>
  </si>
  <si>
    <t>Начальная (максимальная) цена контракта</t>
  </si>
  <si>
    <t>Минимальная цена за ед. товара, руб.</t>
  </si>
  <si>
    <t>штука</t>
  </si>
  <si>
    <t>Ценовое предложение №3</t>
  </si>
  <si>
    <t>Поставка хозтоваров</t>
  </si>
  <si>
    <t>пара</t>
  </si>
  <si>
    <t>Реагент противогололёдный 25 кг UOKSA "Гранитная крошка", фракция 2-5 мм</t>
  </si>
  <si>
    <t>Бахилы КОМПЛЕКТ 100 штук (50 пар), ДВОЙНЫЕ (со стелькой), 40х14 см, 40 мкм, ПНД</t>
  </si>
  <si>
    <t>Герметик MASTERSIL, силиконовый, санитарный, бесцветный, 310 мл</t>
  </si>
  <si>
    <t>Клеенка подкладная с ПВХ покрытием 1,4м х 2,0м</t>
  </si>
  <si>
    <t>Губки для посуды OfficeClean, металлические, сетчатые, 6шт., 9*3см (15г)</t>
  </si>
  <si>
    <t>Швабра-тряпкодержатель Умничка 135 см с деревянным черенком</t>
  </si>
  <si>
    <t>Лопата совковая из рельсовой стали , 23х33 см, высота 150 см, деревянный черенок</t>
  </si>
  <si>
    <t>Лопата штыковая из рельсовой стали ГРАНДМАСТЕР, 21х38 см, высота 150 см, деревянный черенок</t>
  </si>
  <si>
    <t>Метла березовая</t>
  </si>
  <si>
    <t>Метла Vega, синтетическая, для улицы, круглая, 5 колец, щетина 30см,с дерев. черенком 150см</t>
  </si>
  <si>
    <t>Черенок 30*1500 диаметр 27мм высший сорт с резьбой Материал черенка береза</t>
  </si>
  <si>
    <t>Черенок , металлический, 150см, диаметр 25 мм еврорезьба</t>
  </si>
  <si>
    <t>Спички</t>
  </si>
  <si>
    <t>Лопата пластиковая снеговая 495х390мм без черенка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</si>
</sst>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[$$-409]* #,##0.00_ ;_-[$$-409]* \-#,##0.00\ ;_-[$$-409]* &quot;-&quot;??_ ;_-@_ "/>
    <numFmt numFmtId="165" formatCode="#,##0.00\ _₽"/>
  </numFmts>
  <fonts count="9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/>
    <xf numFmtId="0" fontId="0" fillId="0" borderId="0" xfId="0" applyFont="1" applyAlignment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3" xfId="0" applyNumberFormat="1" applyFont="1" applyFill="1" applyBorder="1" applyAlignment="1">
      <alignment horizontal="center"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1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52"/>
  <sheetViews>
    <sheetView tabSelected="1" zoomScaleNormal="100" zoomScaleSheetLayoutView="85" workbookViewId="0">
      <selection activeCell="A5" sqref="A5"/>
    </sheetView>
  </sheetViews>
  <sheetFormatPr defaultColWidth="8.85546875" defaultRowHeight="15" x14ac:dyDescent="0.25"/>
  <cols>
    <col min="1" max="1" width="4.140625" customWidth="1"/>
    <col min="2" max="2" width="25.7109375" customWidth="1"/>
    <col min="3" max="9" width="17.7109375" customWidth="1"/>
    <col min="10" max="10" width="11.28515625" customWidth="1"/>
    <col min="11" max="11" width="11.28515625" style="12" customWidth="1"/>
    <col min="12" max="12" width="17.7109375" customWidth="1"/>
  </cols>
  <sheetData>
    <row r="2" spans="1:12" ht="20.100000000000001" customHeight="1" x14ac:dyDescent="0.25">
      <c r="A2" s="26" t="s">
        <v>21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20.100000000000001" customHeight="1" x14ac:dyDescent="0.25">
      <c r="A3" s="26" t="s">
        <v>26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54.95" customHeight="1" x14ac:dyDescent="0.25">
      <c r="A4" s="28" t="s">
        <v>20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ht="78.75" x14ac:dyDescent="0.25">
      <c r="A5" s="2" t="s">
        <v>2</v>
      </c>
      <c r="B5" s="2" t="s">
        <v>3</v>
      </c>
      <c r="C5" s="2" t="s">
        <v>4</v>
      </c>
      <c r="D5" s="2" t="s">
        <v>5</v>
      </c>
      <c r="E5" s="3" t="s">
        <v>6</v>
      </c>
      <c r="F5" s="3" t="s">
        <v>23</v>
      </c>
      <c r="G5" s="3" t="s">
        <v>12</v>
      </c>
      <c r="H5" s="3" t="s">
        <v>13</v>
      </c>
      <c r="I5" s="3" t="s">
        <v>7</v>
      </c>
      <c r="J5" s="3" t="s">
        <v>9</v>
      </c>
      <c r="K5" s="11" t="s">
        <v>0</v>
      </c>
      <c r="L5" s="3" t="s">
        <v>1</v>
      </c>
    </row>
    <row r="6" spans="1:12" ht="30" customHeight="1" x14ac:dyDescent="0.25">
      <c r="A6" s="19">
        <v>1</v>
      </c>
      <c r="B6" s="19" t="s">
        <v>28</v>
      </c>
      <c r="C6" s="19" t="s">
        <v>8</v>
      </c>
      <c r="D6" s="1" t="s">
        <v>10</v>
      </c>
      <c r="E6" s="4">
        <v>2050</v>
      </c>
      <c r="F6" s="13">
        <f>MIN(E6:E8)</f>
        <v>2050</v>
      </c>
      <c r="G6" s="13">
        <f>ROUND(AVERAGE(E6:E8),2)</f>
        <v>2216.67</v>
      </c>
      <c r="H6" s="13">
        <f>ROUND(((STDEV(E6:E8))/(AVERAGE(E6:E8)))*100,2)</f>
        <v>6.53</v>
      </c>
      <c r="I6" s="13">
        <f>ROUND(F6,2)</f>
        <v>2050</v>
      </c>
      <c r="J6" s="13" t="s">
        <v>24</v>
      </c>
      <c r="K6" s="16">
        <v>45</v>
      </c>
      <c r="L6" s="13">
        <f>I6*K6</f>
        <v>92250</v>
      </c>
    </row>
    <row r="7" spans="1:12" ht="30" customHeight="1" x14ac:dyDescent="0.25">
      <c r="A7" s="20"/>
      <c r="B7" s="20"/>
      <c r="C7" s="20"/>
      <c r="D7" s="1" t="s">
        <v>11</v>
      </c>
      <c r="E7" s="4">
        <v>2290</v>
      </c>
      <c r="F7" s="14"/>
      <c r="G7" s="14"/>
      <c r="H7" s="14"/>
      <c r="I7" s="14"/>
      <c r="J7" s="14"/>
      <c r="K7" s="17"/>
      <c r="L7" s="14"/>
    </row>
    <row r="8" spans="1:12" ht="30" customHeight="1" x14ac:dyDescent="0.25">
      <c r="A8" s="21"/>
      <c r="B8" s="21"/>
      <c r="C8" s="21"/>
      <c r="D8" s="1" t="s">
        <v>25</v>
      </c>
      <c r="E8" s="4">
        <v>2310</v>
      </c>
      <c r="F8" s="15"/>
      <c r="G8" s="15"/>
      <c r="H8" s="15"/>
      <c r="I8" s="15"/>
      <c r="J8" s="15"/>
      <c r="K8" s="18"/>
      <c r="L8" s="15"/>
    </row>
    <row r="9" spans="1:12" ht="30" customHeight="1" x14ac:dyDescent="0.25">
      <c r="A9" s="19">
        <v>2</v>
      </c>
      <c r="B9" s="19" t="s">
        <v>29</v>
      </c>
      <c r="C9" s="19" t="s">
        <v>8</v>
      </c>
      <c r="D9" s="1" t="s">
        <v>10</v>
      </c>
      <c r="E9" s="4">
        <v>3.5</v>
      </c>
      <c r="F9" s="13">
        <f>MIN(E9:E11)</f>
        <v>3.5</v>
      </c>
      <c r="G9" s="13">
        <f>ROUND(AVERAGE(E9:E11),2)</f>
        <v>3.93</v>
      </c>
      <c r="H9" s="13">
        <f>ROUND(((STDEV(E9:E11))/(AVERAGE(E9:E11)))*100,2)</f>
        <v>9.6300000000000008</v>
      </c>
      <c r="I9" s="13">
        <f>ROUND(F9,2)</f>
        <v>3.5</v>
      </c>
      <c r="J9" s="13" t="s">
        <v>27</v>
      </c>
      <c r="K9" s="16">
        <v>8350</v>
      </c>
      <c r="L9" s="13">
        <f>I9*K9</f>
        <v>29225</v>
      </c>
    </row>
    <row r="10" spans="1:12" ht="30" customHeight="1" x14ac:dyDescent="0.25">
      <c r="A10" s="20"/>
      <c r="B10" s="20"/>
      <c r="C10" s="20"/>
      <c r="D10" s="1" t="s">
        <v>11</v>
      </c>
      <c r="E10" s="4">
        <v>4.0999999999999996</v>
      </c>
      <c r="F10" s="14"/>
      <c r="G10" s="14"/>
      <c r="H10" s="14"/>
      <c r="I10" s="14"/>
      <c r="J10" s="14"/>
      <c r="K10" s="17"/>
      <c r="L10" s="14"/>
    </row>
    <row r="11" spans="1:12" ht="30" customHeight="1" x14ac:dyDescent="0.25">
      <c r="A11" s="21"/>
      <c r="B11" s="21"/>
      <c r="C11" s="21"/>
      <c r="D11" s="1" t="s">
        <v>25</v>
      </c>
      <c r="E11" s="4">
        <v>4.2</v>
      </c>
      <c r="F11" s="15"/>
      <c r="G11" s="15"/>
      <c r="H11" s="15"/>
      <c r="I11" s="15"/>
      <c r="J11" s="15"/>
      <c r="K11" s="18"/>
      <c r="L11" s="15"/>
    </row>
    <row r="12" spans="1:12" ht="30" customHeight="1" x14ac:dyDescent="0.25">
      <c r="A12" s="19">
        <v>3</v>
      </c>
      <c r="B12" s="19" t="s">
        <v>30</v>
      </c>
      <c r="C12" s="19" t="s">
        <v>8</v>
      </c>
      <c r="D12" s="1" t="s">
        <v>10</v>
      </c>
      <c r="E12" s="4">
        <v>810</v>
      </c>
      <c r="F12" s="13">
        <f>MIN(E12:E14)</f>
        <v>810</v>
      </c>
      <c r="G12" s="13">
        <f>ROUND(AVERAGE(E12:E14),2)</f>
        <v>852</v>
      </c>
      <c r="H12" s="13">
        <f>ROUND(((STDEV(E12:E14))/(AVERAGE(E12:E14)))*100,2)</f>
        <v>5.05</v>
      </c>
      <c r="I12" s="13">
        <f>ROUND(F12,2)</f>
        <v>810</v>
      </c>
      <c r="J12" s="13" t="s">
        <v>24</v>
      </c>
      <c r="K12" s="16">
        <v>1</v>
      </c>
      <c r="L12" s="13">
        <f>I12*K12</f>
        <v>810</v>
      </c>
    </row>
    <row r="13" spans="1:12" ht="30" customHeight="1" x14ac:dyDescent="0.25">
      <c r="A13" s="20"/>
      <c r="B13" s="20"/>
      <c r="C13" s="20"/>
      <c r="D13" s="1" t="s">
        <v>11</v>
      </c>
      <c r="E13" s="4">
        <v>850</v>
      </c>
      <c r="F13" s="14"/>
      <c r="G13" s="14"/>
      <c r="H13" s="14"/>
      <c r="I13" s="14"/>
      <c r="J13" s="14"/>
      <c r="K13" s="17"/>
      <c r="L13" s="14"/>
    </row>
    <row r="14" spans="1:12" ht="30" customHeight="1" x14ac:dyDescent="0.25">
      <c r="A14" s="21"/>
      <c r="B14" s="21"/>
      <c r="C14" s="21"/>
      <c r="D14" s="1" t="s">
        <v>25</v>
      </c>
      <c r="E14" s="4">
        <v>896</v>
      </c>
      <c r="F14" s="15"/>
      <c r="G14" s="15"/>
      <c r="H14" s="15"/>
      <c r="I14" s="15"/>
      <c r="J14" s="15"/>
      <c r="K14" s="18"/>
      <c r="L14" s="15"/>
    </row>
    <row r="15" spans="1:12" ht="30" customHeight="1" x14ac:dyDescent="0.25">
      <c r="A15" s="19">
        <v>4</v>
      </c>
      <c r="B15" s="19" t="s">
        <v>31</v>
      </c>
      <c r="C15" s="19" t="s">
        <v>8</v>
      </c>
      <c r="D15" s="1" t="s">
        <v>10</v>
      </c>
      <c r="E15" s="4">
        <v>900</v>
      </c>
      <c r="F15" s="13">
        <f>MIN(E15:E17)</f>
        <v>900</v>
      </c>
      <c r="G15" s="13">
        <f>ROUND(AVERAGE(E15:E17),2)</f>
        <v>961.67</v>
      </c>
      <c r="H15" s="13">
        <f>ROUND(((STDEV(E15:E17))/(AVERAGE(E15:E17)))*100,2)</f>
        <v>5.84</v>
      </c>
      <c r="I15" s="13">
        <f>ROUND(F15,2)</f>
        <v>900</v>
      </c>
      <c r="J15" s="13" t="s">
        <v>24</v>
      </c>
      <c r="K15" s="16">
        <v>5</v>
      </c>
      <c r="L15" s="13">
        <f>I15*K15</f>
        <v>4500</v>
      </c>
    </row>
    <row r="16" spans="1:12" ht="30" customHeight="1" x14ac:dyDescent="0.25">
      <c r="A16" s="20"/>
      <c r="B16" s="20"/>
      <c r="C16" s="20"/>
      <c r="D16" s="1" t="s">
        <v>11</v>
      </c>
      <c r="E16" s="4">
        <v>975</v>
      </c>
      <c r="F16" s="14"/>
      <c r="G16" s="14"/>
      <c r="H16" s="14"/>
      <c r="I16" s="14"/>
      <c r="J16" s="14"/>
      <c r="K16" s="17"/>
      <c r="L16" s="14"/>
    </row>
    <row r="17" spans="1:12" ht="30" customHeight="1" x14ac:dyDescent="0.25">
      <c r="A17" s="21"/>
      <c r="B17" s="21"/>
      <c r="C17" s="21"/>
      <c r="D17" s="1" t="s">
        <v>25</v>
      </c>
      <c r="E17" s="4">
        <v>1010</v>
      </c>
      <c r="F17" s="15"/>
      <c r="G17" s="15"/>
      <c r="H17" s="15"/>
      <c r="I17" s="15"/>
      <c r="J17" s="15"/>
      <c r="K17" s="18"/>
      <c r="L17" s="15"/>
    </row>
    <row r="18" spans="1:12" ht="30" customHeight="1" x14ac:dyDescent="0.25">
      <c r="A18" s="19">
        <v>5</v>
      </c>
      <c r="B18" s="19" t="s">
        <v>32</v>
      </c>
      <c r="C18" s="19" t="s">
        <v>8</v>
      </c>
      <c r="D18" s="1" t="s">
        <v>10</v>
      </c>
      <c r="E18" s="4">
        <v>20</v>
      </c>
      <c r="F18" s="13">
        <f>MIN(E18:E20)</f>
        <v>20</v>
      </c>
      <c r="G18" s="13">
        <f>ROUND(AVERAGE(E18:E20),2)</f>
        <v>25.67</v>
      </c>
      <c r="H18" s="13">
        <f>ROUND(((STDEV(E18:E20))/(AVERAGE(E18:E20)))*100,2)</f>
        <v>21.46</v>
      </c>
      <c r="I18" s="13">
        <f>ROUND(F18,2)</f>
        <v>20</v>
      </c>
      <c r="J18" s="13" t="s">
        <v>24</v>
      </c>
      <c r="K18" s="16">
        <v>16</v>
      </c>
      <c r="L18" s="13">
        <f>I18*K18</f>
        <v>320</v>
      </c>
    </row>
    <row r="19" spans="1:12" ht="30" customHeight="1" x14ac:dyDescent="0.25">
      <c r="A19" s="20"/>
      <c r="B19" s="20"/>
      <c r="C19" s="20"/>
      <c r="D19" s="1" t="s">
        <v>11</v>
      </c>
      <c r="E19" s="4">
        <v>26</v>
      </c>
      <c r="F19" s="14"/>
      <c r="G19" s="14"/>
      <c r="H19" s="14"/>
      <c r="I19" s="14"/>
      <c r="J19" s="14"/>
      <c r="K19" s="17"/>
      <c r="L19" s="14"/>
    </row>
    <row r="20" spans="1:12" ht="30" customHeight="1" x14ac:dyDescent="0.25">
      <c r="A20" s="21"/>
      <c r="B20" s="21"/>
      <c r="C20" s="21"/>
      <c r="D20" s="1" t="s">
        <v>25</v>
      </c>
      <c r="E20" s="4">
        <v>31</v>
      </c>
      <c r="F20" s="15"/>
      <c r="G20" s="15"/>
      <c r="H20" s="15"/>
      <c r="I20" s="15"/>
      <c r="J20" s="15"/>
      <c r="K20" s="18"/>
      <c r="L20" s="15"/>
    </row>
    <row r="21" spans="1:12" ht="30" customHeight="1" x14ac:dyDescent="0.25">
      <c r="A21" s="19">
        <v>6</v>
      </c>
      <c r="B21" s="19" t="s">
        <v>33</v>
      </c>
      <c r="C21" s="19" t="s">
        <v>8</v>
      </c>
      <c r="D21" s="1" t="s">
        <v>10</v>
      </c>
      <c r="E21" s="4">
        <v>350</v>
      </c>
      <c r="F21" s="13">
        <f>MIN(E21:E23)</f>
        <v>350</v>
      </c>
      <c r="G21" s="13">
        <f>ROUND(AVERAGE(E21:E23),2)</f>
        <v>404.33</v>
      </c>
      <c r="H21" s="13">
        <f>ROUND(((STDEV(E21:E23))/(AVERAGE(E21:E23)))*100,2)</f>
        <v>12.79</v>
      </c>
      <c r="I21" s="13">
        <f>ROUND(F21,2)</f>
        <v>350</v>
      </c>
      <c r="J21" s="13" t="s">
        <v>24</v>
      </c>
      <c r="K21" s="16">
        <v>59</v>
      </c>
      <c r="L21" s="13">
        <f>I21*K21</f>
        <v>20650</v>
      </c>
    </row>
    <row r="22" spans="1:12" ht="30" customHeight="1" x14ac:dyDescent="0.25">
      <c r="A22" s="20"/>
      <c r="B22" s="20"/>
      <c r="C22" s="20"/>
      <c r="D22" s="1" t="s">
        <v>11</v>
      </c>
      <c r="E22" s="4">
        <v>410</v>
      </c>
      <c r="F22" s="14"/>
      <c r="G22" s="14"/>
      <c r="H22" s="14"/>
      <c r="I22" s="14"/>
      <c r="J22" s="14"/>
      <c r="K22" s="17"/>
      <c r="L22" s="14"/>
    </row>
    <row r="23" spans="1:12" ht="30" customHeight="1" x14ac:dyDescent="0.25">
      <c r="A23" s="21"/>
      <c r="B23" s="21"/>
      <c r="C23" s="21"/>
      <c r="D23" s="1" t="s">
        <v>25</v>
      </c>
      <c r="E23" s="4">
        <v>453</v>
      </c>
      <c r="F23" s="15"/>
      <c r="G23" s="15"/>
      <c r="H23" s="15"/>
      <c r="I23" s="15"/>
      <c r="J23" s="15"/>
      <c r="K23" s="18"/>
      <c r="L23" s="15"/>
    </row>
    <row r="24" spans="1:12" ht="30" customHeight="1" x14ac:dyDescent="0.25">
      <c r="A24" s="19">
        <v>7</v>
      </c>
      <c r="B24" s="19" t="s">
        <v>41</v>
      </c>
      <c r="C24" s="19" t="s">
        <v>8</v>
      </c>
      <c r="D24" s="1" t="s">
        <v>10</v>
      </c>
      <c r="E24" s="4">
        <v>700</v>
      </c>
      <c r="F24" s="13">
        <f>MIN(E24:E26)</f>
        <v>700</v>
      </c>
      <c r="G24" s="13">
        <f>ROUND(AVERAGE(E24:E26),2)</f>
        <v>745</v>
      </c>
      <c r="H24" s="13">
        <f>ROUND(((STDEV(E24:E26))/(AVERAGE(E24:E26)))*100,2)</f>
        <v>5.45</v>
      </c>
      <c r="I24" s="13">
        <f>ROUND(F24,2)</f>
        <v>700</v>
      </c>
      <c r="J24" s="13" t="s">
        <v>24</v>
      </c>
      <c r="K24" s="16">
        <v>2</v>
      </c>
      <c r="L24" s="13">
        <f>I24*K24</f>
        <v>1400</v>
      </c>
    </row>
    <row r="25" spans="1:12" ht="30" customHeight="1" x14ac:dyDescent="0.25">
      <c r="A25" s="20"/>
      <c r="B25" s="20"/>
      <c r="C25" s="20"/>
      <c r="D25" s="1" t="s">
        <v>11</v>
      </c>
      <c r="E25" s="4">
        <v>756</v>
      </c>
      <c r="F25" s="14"/>
      <c r="G25" s="14"/>
      <c r="H25" s="14"/>
      <c r="I25" s="14"/>
      <c r="J25" s="14"/>
      <c r="K25" s="17"/>
      <c r="L25" s="14"/>
    </row>
    <row r="26" spans="1:12" ht="30" customHeight="1" x14ac:dyDescent="0.25">
      <c r="A26" s="21"/>
      <c r="B26" s="21"/>
      <c r="C26" s="21"/>
      <c r="D26" s="1" t="s">
        <v>25</v>
      </c>
      <c r="E26" s="4">
        <v>779</v>
      </c>
      <c r="F26" s="15"/>
      <c r="G26" s="15"/>
      <c r="H26" s="15"/>
      <c r="I26" s="15"/>
      <c r="J26" s="15"/>
      <c r="K26" s="18"/>
      <c r="L26" s="15"/>
    </row>
    <row r="27" spans="1:12" ht="30" customHeight="1" x14ac:dyDescent="0.25">
      <c r="A27" s="19">
        <v>8</v>
      </c>
      <c r="B27" s="19" t="s">
        <v>34</v>
      </c>
      <c r="C27" s="19" t="s">
        <v>8</v>
      </c>
      <c r="D27" s="1" t="s">
        <v>10</v>
      </c>
      <c r="E27" s="4">
        <v>950</v>
      </c>
      <c r="F27" s="13">
        <f>MIN(E27:E29)</f>
        <v>950</v>
      </c>
      <c r="G27" s="13">
        <f>ROUND(AVERAGE(E27:E29),2)</f>
        <v>1021.67</v>
      </c>
      <c r="H27" s="13">
        <f>ROUND(((STDEV(E27:E29))/(AVERAGE(E27:E29)))*100,2)</f>
        <v>7.65</v>
      </c>
      <c r="I27" s="13">
        <f>ROUND(F27,2)</f>
        <v>950</v>
      </c>
      <c r="J27" s="13" t="s">
        <v>24</v>
      </c>
      <c r="K27" s="16">
        <v>5</v>
      </c>
      <c r="L27" s="13">
        <f>I27*K27</f>
        <v>4750</v>
      </c>
    </row>
    <row r="28" spans="1:12" ht="30" customHeight="1" x14ac:dyDescent="0.25">
      <c r="A28" s="20"/>
      <c r="B28" s="20"/>
      <c r="C28" s="20"/>
      <c r="D28" s="1" t="s">
        <v>11</v>
      </c>
      <c r="E28" s="4">
        <v>1010</v>
      </c>
      <c r="F28" s="14"/>
      <c r="G28" s="14"/>
      <c r="H28" s="14"/>
      <c r="I28" s="14"/>
      <c r="J28" s="14"/>
      <c r="K28" s="17"/>
      <c r="L28" s="14"/>
    </row>
    <row r="29" spans="1:12" ht="30" customHeight="1" x14ac:dyDescent="0.25">
      <c r="A29" s="21"/>
      <c r="B29" s="21"/>
      <c r="C29" s="21"/>
      <c r="D29" s="1" t="s">
        <v>25</v>
      </c>
      <c r="E29" s="4">
        <v>1105</v>
      </c>
      <c r="F29" s="15"/>
      <c r="G29" s="15"/>
      <c r="H29" s="15"/>
      <c r="I29" s="15"/>
      <c r="J29" s="15"/>
      <c r="K29" s="18"/>
      <c r="L29" s="15"/>
    </row>
    <row r="30" spans="1:12" ht="30" customHeight="1" x14ac:dyDescent="0.25">
      <c r="A30" s="19">
        <v>9</v>
      </c>
      <c r="B30" s="19" t="s">
        <v>35</v>
      </c>
      <c r="C30" s="19" t="s">
        <v>8</v>
      </c>
      <c r="D30" s="1" t="s">
        <v>10</v>
      </c>
      <c r="E30" s="4">
        <v>950</v>
      </c>
      <c r="F30" s="13">
        <f>MIN(E30:E32)</f>
        <v>950</v>
      </c>
      <c r="G30" s="13">
        <f>ROUND(AVERAGE(E30:E32),2)</f>
        <v>1021.67</v>
      </c>
      <c r="H30" s="13">
        <f>ROUND(((STDEV(E30:E32))/(AVERAGE(E30:E32)))*100,2)</f>
        <v>7.65</v>
      </c>
      <c r="I30" s="13">
        <f>ROUND(F30,2)</f>
        <v>950</v>
      </c>
      <c r="J30" s="13" t="s">
        <v>24</v>
      </c>
      <c r="K30" s="16">
        <v>5</v>
      </c>
      <c r="L30" s="13">
        <f>I30*K30</f>
        <v>4750</v>
      </c>
    </row>
    <row r="31" spans="1:12" ht="30" customHeight="1" x14ac:dyDescent="0.25">
      <c r="A31" s="20"/>
      <c r="B31" s="20"/>
      <c r="C31" s="20"/>
      <c r="D31" s="1" t="s">
        <v>11</v>
      </c>
      <c r="E31" s="4">
        <v>1010</v>
      </c>
      <c r="F31" s="14"/>
      <c r="G31" s="14"/>
      <c r="H31" s="14"/>
      <c r="I31" s="14"/>
      <c r="J31" s="14"/>
      <c r="K31" s="17"/>
      <c r="L31" s="14"/>
    </row>
    <row r="32" spans="1:12" ht="30" customHeight="1" x14ac:dyDescent="0.25">
      <c r="A32" s="21"/>
      <c r="B32" s="21"/>
      <c r="C32" s="21"/>
      <c r="D32" s="1" t="s">
        <v>25</v>
      </c>
      <c r="E32" s="4">
        <v>1105</v>
      </c>
      <c r="F32" s="15"/>
      <c r="G32" s="15"/>
      <c r="H32" s="15"/>
      <c r="I32" s="15"/>
      <c r="J32" s="15"/>
      <c r="K32" s="18"/>
      <c r="L32" s="15"/>
    </row>
    <row r="33" spans="1:12" ht="30" customHeight="1" x14ac:dyDescent="0.25">
      <c r="A33" s="19">
        <v>10</v>
      </c>
      <c r="B33" s="19" t="s">
        <v>36</v>
      </c>
      <c r="C33" s="19" t="s">
        <v>8</v>
      </c>
      <c r="D33" s="1" t="s">
        <v>10</v>
      </c>
      <c r="E33" s="4">
        <v>115</v>
      </c>
      <c r="F33" s="13">
        <f>MIN(E33:E35)</f>
        <v>115</v>
      </c>
      <c r="G33" s="13">
        <f>ROUND(AVERAGE(E33:E35),2)</f>
        <v>121</v>
      </c>
      <c r="H33" s="13">
        <f>ROUND(((STDEV(E33:E35))/(AVERAGE(E33:E35)))*100,2)</f>
        <v>4.37</v>
      </c>
      <c r="I33" s="13">
        <f>ROUND(F33,2)</f>
        <v>115</v>
      </c>
      <c r="J33" s="13" t="s">
        <v>24</v>
      </c>
      <c r="K33" s="16">
        <v>100</v>
      </c>
      <c r="L33" s="13">
        <f>I33*K33</f>
        <v>11500</v>
      </c>
    </row>
    <row r="34" spans="1:12" ht="30" customHeight="1" x14ac:dyDescent="0.25">
      <c r="A34" s="20"/>
      <c r="B34" s="20"/>
      <c r="C34" s="20"/>
      <c r="D34" s="1" t="s">
        <v>11</v>
      </c>
      <c r="E34" s="4">
        <v>123</v>
      </c>
      <c r="F34" s="14"/>
      <c r="G34" s="14"/>
      <c r="H34" s="14"/>
      <c r="I34" s="14"/>
      <c r="J34" s="14"/>
      <c r="K34" s="17"/>
      <c r="L34" s="14"/>
    </row>
    <row r="35" spans="1:12" ht="30" customHeight="1" x14ac:dyDescent="0.25">
      <c r="A35" s="21"/>
      <c r="B35" s="21"/>
      <c r="C35" s="21"/>
      <c r="D35" s="1" t="s">
        <v>25</v>
      </c>
      <c r="E35" s="4">
        <v>125</v>
      </c>
      <c r="F35" s="15"/>
      <c r="G35" s="15"/>
      <c r="H35" s="15"/>
      <c r="I35" s="15"/>
      <c r="J35" s="15"/>
      <c r="K35" s="18"/>
      <c r="L35" s="15"/>
    </row>
    <row r="36" spans="1:12" ht="30" customHeight="1" x14ac:dyDescent="0.25">
      <c r="A36" s="19">
        <v>11</v>
      </c>
      <c r="B36" s="19" t="s">
        <v>37</v>
      </c>
      <c r="C36" s="19" t="s">
        <v>8</v>
      </c>
      <c r="D36" s="1" t="s">
        <v>10</v>
      </c>
      <c r="E36" s="4">
        <v>478</v>
      </c>
      <c r="F36" s="13">
        <f>MIN(E36:E38)</f>
        <v>478</v>
      </c>
      <c r="G36" s="13">
        <f>ROUND(AVERAGE(E36:E38),2)</f>
        <v>511</v>
      </c>
      <c r="H36" s="13">
        <f>ROUND(((STDEV(E36:E38))/(AVERAGE(E36:E38)))*100,2)</f>
        <v>5.78</v>
      </c>
      <c r="I36" s="13">
        <f>ROUND(F36,2)</f>
        <v>478</v>
      </c>
      <c r="J36" s="13" t="s">
        <v>24</v>
      </c>
      <c r="K36" s="16">
        <v>11</v>
      </c>
      <c r="L36" s="13">
        <f>I36*K36</f>
        <v>5258</v>
      </c>
    </row>
    <row r="37" spans="1:12" ht="30" customHeight="1" x14ac:dyDescent="0.25">
      <c r="A37" s="20"/>
      <c r="B37" s="20"/>
      <c r="C37" s="20"/>
      <c r="D37" s="1" t="s">
        <v>11</v>
      </c>
      <c r="E37" s="4">
        <v>520</v>
      </c>
      <c r="F37" s="14"/>
      <c r="G37" s="14"/>
      <c r="H37" s="14"/>
      <c r="I37" s="14"/>
      <c r="J37" s="14"/>
      <c r="K37" s="17"/>
      <c r="L37" s="14"/>
    </row>
    <row r="38" spans="1:12" ht="30" customHeight="1" x14ac:dyDescent="0.25">
      <c r="A38" s="21"/>
      <c r="B38" s="21"/>
      <c r="C38" s="21"/>
      <c r="D38" s="1" t="s">
        <v>25</v>
      </c>
      <c r="E38" s="4">
        <v>535</v>
      </c>
      <c r="F38" s="15"/>
      <c r="G38" s="15"/>
      <c r="H38" s="15"/>
      <c r="I38" s="15"/>
      <c r="J38" s="15"/>
      <c r="K38" s="18"/>
      <c r="L38" s="15"/>
    </row>
    <row r="39" spans="1:12" ht="30" customHeight="1" x14ac:dyDescent="0.25">
      <c r="A39" s="19">
        <v>12</v>
      </c>
      <c r="B39" s="19" t="s">
        <v>38</v>
      </c>
      <c r="C39" s="19" t="s">
        <v>8</v>
      </c>
      <c r="D39" s="1" t="s">
        <v>10</v>
      </c>
      <c r="E39" s="4">
        <v>165</v>
      </c>
      <c r="F39" s="13">
        <f>MIN(E39:E41)</f>
        <v>165</v>
      </c>
      <c r="G39" s="13">
        <f>ROUND(AVERAGE(E39:E41),2)</f>
        <v>175.67</v>
      </c>
      <c r="H39" s="13">
        <f>ROUND(((STDEV(E39:E41))/(AVERAGE(E39:E41)))*100,2)</f>
        <v>6.96</v>
      </c>
      <c r="I39" s="13">
        <f>ROUND(F39,2)</f>
        <v>165</v>
      </c>
      <c r="J39" s="13" t="s">
        <v>24</v>
      </c>
      <c r="K39" s="16">
        <v>8</v>
      </c>
      <c r="L39" s="13">
        <f>I39*K39</f>
        <v>1320</v>
      </c>
    </row>
    <row r="40" spans="1:12" ht="30" customHeight="1" x14ac:dyDescent="0.25">
      <c r="A40" s="20"/>
      <c r="B40" s="20"/>
      <c r="C40" s="20"/>
      <c r="D40" s="1" t="s">
        <v>11</v>
      </c>
      <c r="E40" s="4">
        <v>173</v>
      </c>
      <c r="F40" s="14"/>
      <c r="G40" s="14"/>
      <c r="H40" s="14"/>
      <c r="I40" s="14"/>
      <c r="J40" s="14"/>
      <c r="K40" s="17"/>
      <c r="L40" s="14"/>
    </row>
    <row r="41" spans="1:12" ht="30" customHeight="1" x14ac:dyDescent="0.25">
      <c r="A41" s="21"/>
      <c r="B41" s="21"/>
      <c r="C41" s="21"/>
      <c r="D41" s="1" t="s">
        <v>25</v>
      </c>
      <c r="E41" s="4">
        <v>189</v>
      </c>
      <c r="F41" s="15"/>
      <c r="G41" s="15"/>
      <c r="H41" s="15"/>
      <c r="I41" s="15"/>
      <c r="J41" s="15"/>
      <c r="K41" s="18"/>
      <c r="L41" s="15"/>
    </row>
    <row r="42" spans="1:12" ht="30" customHeight="1" x14ac:dyDescent="0.25">
      <c r="A42" s="19">
        <v>13</v>
      </c>
      <c r="B42" s="19" t="s">
        <v>39</v>
      </c>
      <c r="C42" s="19" t="s">
        <v>8</v>
      </c>
      <c r="D42" s="1" t="s">
        <v>10</v>
      </c>
      <c r="E42" s="4">
        <v>180</v>
      </c>
      <c r="F42" s="13">
        <f>MIN(E42:E44)</f>
        <v>180</v>
      </c>
      <c r="G42" s="13">
        <f>ROUND(AVERAGE(E42:E44),2)</f>
        <v>198.33</v>
      </c>
      <c r="H42" s="13">
        <f>ROUND(((STDEV(E42:E44))/(AVERAGE(E42:E44)))*100,2)</f>
        <v>8.1</v>
      </c>
      <c r="I42" s="13">
        <f>ROUND(F42,2)</f>
        <v>180</v>
      </c>
      <c r="J42" s="13" t="s">
        <v>24</v>
      </c>
      <c r="K42" s="16">
        <v>20</v>
      </c>
      <c r="L42" s="13">
        <f>I42*K42</f>
        <v>3600</v>
      </c>
    </row>
    <row r="43" spans="1:12" ht="30" customHeight="1" x14ac:dyDescent="0.25">
      <c r="A43" s="20"/>
      <c r="B43" s="20"/>
      <c r="C43" s="20"/>
      <c r="D43" s="1" t="s">
        <v>11</v>
      </c>
      <c r="E43" s="4">
        <v>205</v>
      </c>
      <c r="F43" s="14"/>
      <c r="G43" s="14"/>
      <c r="H43" s="14"/>
      <c r="I43" s="14"/>
      <c r="J43" s="14"/>
      <c r="K43" s="17"/>
      <c r="L43" s="14"/>
    </row>
    <row r="44" spans="1:12" ht="30" customHeight="1" x14ac:dyDescent="0.25">
      <c r="A44" s="21"/>
      <c r="B44" s="21"/>
      <c r="C44" s="21"/>
      <c r="D44" s="1" t="s">
        <v>25</v>
      </c>
      <c r="E44" s="4">
        <v>210</v>
      </c>
      <c r="F44" s="15"/>
      <c r="G44" s="15"/>
      <c r="H44" s="15"/>
      <c r="I44" s="15"/>
      <c r="J44" s="15"/>
      <c r="K44" s="18"/>
      <c r="L44" s="15"/>
    </row>
    <row r="45" spans="1:12" ht="30" customHeight="1" x14ac:dyDescent="0.25">
      <c r="A45" s="19">
        <v>14</v>
      </c>
      <c r="B45" s="19" t="s">
        <v>40</v>
      </c>
      <c r="C45" s="19" t="s">
        <v>8</v>
      </c>
      <c r="D45" s="1" t="s">
        <v>10</v>
      </c>
      <c r="E45" s="4">
        <v>75</v>
      </c>
      <c r="F45" s="13">
        <f>MIN(E45:E47)</f>
        <v>75</v>
      </c>
      <c r="G45" s="13">
        <f>ROUND(AVERAGE(E45:E47),2)</f>
        <v>82</v>
      </c>
      <c r="H45" s="13">
        <f>ROUND(((STDEV(E45:E47))/(AVERAGE(E45:E47)))*100,2)</f>
        <v>7.62</v>
      </c>
      <c r="I45" s="13">
        <f>ROUND(F45,2)</f>
        <v>75</v>
      </c>
      <c r="J45" s="13" t="s">
        <v>24</v>
      </c>
      <c r="K45" s="16">
        <v>75</v>
      </c>
      <c r="L45" s="13">
        <f>I45*K45</f>
        <v>5625</v>
      </c>
    </row>
    <row r="46" spans="1:12" ht="30" customHeight="1" x14ac:dyDescent="0.25">
      <c r="A46" s="20"/>
      <c r="B46" s="20"/>
      <c r="C46" s="20"/>
      <c r="D46" s="1" t="s">
        <v>11</v>
      </c>
      <c r="E46" s="4">
        <v>84</v>
      </c>
      <c r="F46" s="14"/>
      <c r="G46" s="14"/>
      <c r="H46" s="14"/>
      <c r="I46" s="14"/>
      <c r="J46" s="14"/>
      <c r="K46" s="17"/>
      <c r="L46" s="14"/>
    </row>
    <row r="47" spans="1:12" ht="30" customHeight="1" x14ac:dyDescent="0.25">
      <c r="A47" s="21"/>
      <c r="B47" s="21"/>
      <c r="C47" s="21"/>
      <c r="D47" s="1" t="s">
        <v>25</v>
      </c>
      <c r="E47" s="4">
        <v>87</v>
      </c>
      <c r="F47" s="15"/>
      <c r="G47" s="15"/>
      <c r="H47" s="15"/>
      <c r="I47" s="15"/>
      <c r="J47" s="15"/>
      <c r="K47" s="18"/>
      <c r="L47" s="15"/>
    </row>
    <row r="48" spans="1:12" ht="17.25" customHeight="1" x14ac:dyDescent="0.25">
      <c r="A48" s="27" t="s">
        <v>22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5">
        <f>SUM(L6:L47)</f>
        <v>185958</v>
      </c>
    </row>
    <row r="50" spans="1:5" x14ac:dyDescent="0.25">
      <c r="A50" s="6" t="s">
        <v>14</v>
      </c>
      <c r="B50" s="7"/>
      <c r="C50" s="7"/>
      <c r="D50" s="7"/>
      <c r="E50" s="7"/>
    </row>
    <row r="51" spans="1:5" x14ac:dyDescent="0.25">
      <c r="A51" s="8"/>
      <c r="B51" s="9" t="s">
        <v>19</v>
      </c>
      <c r="C51" s="9"/>
      <c r="D51" s="22" t="s">
        <v>15</v>
      </c>
      <c r="E51" s="23"/>
    </row>
    <row r="52" spans="1:5" x14ac:dyDescent="0.25">
      <c r="A52" s="8"/>
      <c r="B52" s="10" t="s">
        <v>16</v>
      </c>
      <c r="C52" s="10" t="s">
        <v>17</v>
      </c>
      <c r="D52" s="24" t="s">
        <v>18</v>
      </c>
      <c r="E52" s="25"/>
    </row>
  </sheetData>
  <mergeCells count="146">
    <mergeCell ref="H45:H47"/>
    <mergeCell ref="I45:I47"/>
    <mergeCell ref="J45:J47"/>
    <mergeCell ref="K45:K47"/>
    <mergeCell ref="L45:L47"/>
    <mergeCell ref="A45:A47"/>
    <mergeCell ref="B45:B47"/>
    <mergeCell ref="C45:C47"/>
    <mergeCell ref="F45:F47"/>
    <mergeCell ref="G45:G47"/>
    <mergeCell ref="H42:H44"/>
    <mergeCell ref="I42:I44"/>
    <mergeCell ref="J42:J44"/>
    <mergeCell ref="K42:K44"/>
    <mergeCell ref="L42:L44"/>
    <mergeCell ref="A42:A44"/>
    <mergeCell ref="B42:B44"/>
    <mergeCell ref="C42:C44"/>
    <mergeCell ref="F42:F44"/>
    <mergeCell ref="G42:G44"/>
    <mergeCell ref="H39:H41"/>
    <mergeCell ref="I39:I41"/>
    <mergeCell ref="J39:J41"/>
    <mergeCell ref="K39:K41"/>
    <mergeCell ref="L39:L41"/>
    <mergeCell ref="A39:A41"/>
    <mergeCell ref="B39:B41"/>
    <mergeCell ref="C39:C41"/>
    <mergeCell ref="F39:F41"/>
    <mergeCell ref="G39:G41"/>
    <mergeCell ref="H36:H38"/>
    <mergeCell ref="I36:I38"/>
    <mergeCell ref="J36:J38"/>
    <mergeCell ref="K36:K38"/>
    <mergeCell ref="L36:L38"/>
    <mergeCell ref="A36:A38"/>
    <mergeCell ref="B36:B38"/>
    <mergeCell ref="C36:C38"/>
    <mergeCell ref="F36:F38"/>
    <mergeCell ref="G36:G38"/>
    <mergeCell ref="H33:H35"/>
    <mergeCell ref="I33:I35"/>
    <mergeCell ref="J33:J35"/>
    <mergeCell ref="K33:K35"/>
    <mergeCell ref="L33:L35"/>
    <mergeCell ref="A33:A35"/>
    <mergeCell ref="B33:B35"/>
    <mergeCell ref="C33:C35"/>
    <mergeCell ref="F33:F35"/>
    <mergeCell ref="G33:G35"/>
    <mergeCell ref="H30:H32"/>
    <mergeCell ref="I30:I32"/>
    <mergeCell ref="J30:J32"/>
    <mergeCell ref="K30:K32"/>
    <mergeCell ref="L30:L32"/>
    <mergeCell ref="A30:A32"/>
    <mergeCell ref="B30:B32"/>
    <mergeCell ref="C30:C32"/>
    <mergeCell ref="F30:F32"/>
    <mergeCell ref="G30:G32"/>
    <mergeCell ref="H27:H29"/>
    <mergeCell ref="I27:I29"/>
    <mergeCell ref="J27:J29"/>
    <mergeCell ref="K27:K29"/>
    <mergeCell ref="L27:L29"/>
    <mergeCell ref="A27:A29"/>
    <mergeCell ref="B27:B29"/>
    <mergeCell ref="C27:C29"/>
    <mergeCell ref="F27:F29"/>
    <mergeCell ref="G27:G29"/>
    <mergeCell ref="H24:H26"/>
    <mergeCell ref="I24:I26"/>
    <mergeCell ref="J24:J26"/>
    <mergeCell ref="K24:K26"/>
    <mergeCell ref="L24:L26"/>
    <mergeCell ref="A24:A26"/>
    <mergeCell ref="B24:B26"/>
    <mergeCell ref="C24:C26"/>
    <mergeCell ref="F24:F26"/>
    <mergeCell ref="G24:G26"/>
    <mergeCell ref="H15:H17"/>
    <mergeCell ref="I15:I17"/>
    <mergeCell ref="J15:J17"/>
    <mergeCell ref="K15:K17"/>
    <mergeCell ref="L15:L17"/>
    <mergeCell ref="A15:A17"/>
    <mergeCell ref="B15:B17"/>
    <mergeCell ref="C15:C17"/>
    <mergeCell ref="F15:F17"/>
    <mergeCell ref="G15:G17"/>
    <mergeCell ref="H12:H14"/>
    <mergeCell ref="I12:I14"/>
    <mergeCell ref="J12:J14"/>
    <mergeCell ref="K12:K14"/>
    <mergeCell ref="L12:L14"/>
    <mergeCell ref="A12:A14"/>
    <mergeCell ref="B12:B14"/>
    <mergeCell ref="C12:C14"/>
    <mergeCell ref="F12:F14"/>
    <mergeCell ref="G12:G14"/>
    <mergeCell ref="H9:H11"/>
    <mergeCell ref="I9:I11"/>
    <mergeCell ref="J9:J11"/>
    <mergeCell ref="K9:K11"/>
    <mergeCell ref="L9:L11"/>
    <mergeCell ref="A9:A11"/>
    <mergeCell ref="B9:B11"/>
    <mergeCell ref="C9:C11"/>
    <mergeCell ref="F9:F11"/>
    <mergeCell ref="G9:G11"/>
    <mergeCell ref="D51:E51"/>
    <mergeCell ref="D52:E52"/>
    <mergeCell ref="A2:L2"/>
    <mergeCell ref="A48:K48"/>
    <mergeCell ref="A6:A8"/>
    <mergeCell ref="B6:B8"/>
    <mergeCell ref="C6:C8"/>
    <mergeCell ref="F6:F8"/>
    <mergeCell ref="G6:G8"/>
    <mergeCell ref="H6:H8"/>
    <mergeCell ref="I6:I8"/>
    <mergeCell ref="J6:J8"/>
    <mergeCell ref="K6:K8"/>
    <mergeCell ref="L6:L8"/>
    <mergeCell ref="A4:L4"/>
    <mergeCell ref="A3:L3"/>
    <mergeCell ref="A18:A20"/>
    <mergeCell ref="B18:B20"/>
    <mergeCell ref="C18:C20"/>
    <mergeCell ref="F18:F20"/>
    <mergeCell ref="G18:G20"/>
    <mergeCell ref="H18:H20"/>
    <mergeCell ref="I18:I20"/>
    <mergeCell ref="J18:J20"/>
    <mergeCell ref="K18:K20"/>
    <mergeCell ref="L18:L20"/>
    <mergeCell ref="A21:A23"/>
    <mergeCell ref="B21:B23"/>
    <mergeCell ref="C21:C23"/>
    <mergeCell ref="F21:F23"/>
    <mergeCell ref="G21:G23"/>
    <mergeCell ref="H21:H23"/>
    <mergeCell ref="I21:I23"/>
    <mergeCell ref="J21:J23"/>
    <mergeCell ref="K21:K23"/>
    <mergeCell ref="L21:L23"/>
  </mergeCells>
  <phoneticPr fontId="1" type="noConversion"/>
  <conditionalFormatting sqref="H6:H8">
    <cfRule type="cellIs" dxfId="13" priority="147" operator="greaterThan">
      <formula>33</formula>
    </cfRule>
  </conditionalFormatting>
  <conditionalFormatting sqref="H9:H11">
    <cfRule type="cellIs" dxfId="12" priority="16" operator="greaterThan">
      <formula>33</formula>
    </cfRule>
  </conditionalFormatting>
  <conditionalFormatting sqref="H12:H14">
    <cfRule type="cellIs" dxfId="11" priority="14" operator="greaterThan">
      <formula>33</formula>
    </cfRule>
  </conditionalFormatting>
  <conditionalFormatting sqref="H15:H17">
    <cfRule type="cellIs" dxfId="10" priority="12" operator="greaterThan">
      <formula>33</formula>
    </cfRule>
  </conditionalFormatting>
  <conditionalFormatting sqref="H18:H20">
    <cfRule type="cellIs" dxfId="9" priority="10" operator="greaterThan">
      <formula>33</formula>
    </cfRule>
  </conditionalFormatting>
  <conditionalFormatting sqref="H21:H23">
    <cfRule type="cellIs" dxfId="8" priority="9" operator="greaterThan">
      <formula>33</formula>
    </cfRule>
  </conditionalFormatting>
  <conditionalFormatting sqref="H24:H26">
    <cfRule type="cellIs" dxfId="7" priority="8" operator="greaterThan">
      <formula>33</formula>
    </cfRule>
  </conditionalFormatting>
  <conditionalFormatting sqref="H27:H29">
    <cfRule type="cellIs" dxfId="6" priority="7" operator="greaterThan">
      <formula>33</formula>
    </cfRule>
  </conditionalFormatting>
  <conditionalFormatting sqref="H30:H32">
    <cfRule type="cellIs" dxfId="5" priority="6" operator="greaterThan">
      <formula>33</formula>
    </cfRule>
  </conditionalFormatting>
  <conditionalFormatting sqref="H33:H35">
    <cfRule type="cellIs" dxfId="4" priority="5" operator="greaterThan">
      <formula>33</formula>
    </cfRule>
  </conditionalFormatting>
  <conditionalFormatting sqref="H36:H38">
    <cfRule type="cellIs" dxfId="3" priority="4" operator="greaterThan">
      <formula>33</formula>
    </cfRule>
  </conditionalFormatting>
  <conditionalFormatting sqref="H39:H41">
    <cfRule type="cellIs" dxfId="2" priority="3" operator="greaterThan">
      <formula>33</formula>
    </cfRule>
  </conditionalFormatting>
  <conditionalFormatting sqref="H42:H44">
    <cfRule type="cellIs" dxfId="1" priority="2" operator="greaterThan">
      <formula>33</formula>
    </cfRule>
  </conditionalFormatting>
  <conditionalFormatting sqref="H45:H47">
    <cfRule type="cellIs" dxfId="0" priority="1" operator="greaterThan">
      <formula>33</formula>
    </cfRule>
  </conditionalFormatting>
  <pageMargins left="0.39370078740157483" right="0.39370078740157483" top="0.39370078740157483" bottom="0.39370078740157483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ОНМЦ</vt:lpstr>
      <vt:lpstr>ОНМЦ!Область_печати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Alekseeva_a</dc:creator>
  <cp:lastModifiedBy>User</cp:lastModifiedBy>
  <cp:lastPrinted>2023-12-14T11:37:55Z</cp:lastPrinted>
  <dcterms:created xsi:type="dcterms:W3CDTF">2018-10-01T14:43:23Z</dcterms:created>
  <dcterms:modified xsi:type="dcterms:W3CDTF">2026-08-03T16:14:28Z</dcterms:modified>
</cp:coreProperties>
</file>