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Лист1!$A$1:$L$21</definedName>
    <definedName function="false" hidden="false" localSheetId="0" name="bookmark0" vbProcedure="false">лист1!#REF!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<sst xmlns="http://schemas.openxmlformats.org/spreadsheetml/2006/main" count="26" uniqueCount="26">
  <si>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
федеральное государственное бюджетное учреждение «Абаканская лаборатория судебной экспертизы Министерства юстиции Российской Федерации» (ФГБУ Абаканская ЛСЭ Минюста России)</t>
  </si>
  <si>
    <t xml:space="preserve">Обоснование начальной (максимальной) цены контракта</t>
  </si>
  <si>
    <t xml:space="preserve">на поставку анемометра с поверкой</t>
  </si>
  <si>
    <t xml:space="preserve">(предмет контракта)</t>
  </si>
  <si>
    <t xml:space="preserve">Основные характеристики объекта закупки</t>
  </si>
  <si>
    <t xml:space="preserve">В соответствии с описанием объекта закупки</t>
  </si>
  <si>
    <t xml:space="preserve"> </t>
  </si>
  <si>
    <t xml:space="preserve">Используемый метод определения НМЦК с обоснованием</t>
  </si>
  <si>
    <t xml:space="preserve">Метод сопоставимых рыночных цен</t>
  </si>
  <si>
    <t xml:space="preserve">Расчет НМЦК</t>
  </si>
  <si>
    <t xml:space="preserve">№ п/п</t>
  </si>
  <si>
    <t xml:space="preserve">Наименование </t>
  </si>
  <si>
    <t xml:space="preserve">вход. № 544 от 06.08.2026</t>
  </si>
  <si>
    <t xml:space="preserve">вход. № 543 от 06.08.2026</t>
  </si>
  <si>
    <t xml:space="preserve">вход. № 564 от 10.08.2026</t>
  </si>
  <si>
    <t xml:space="preserve">Средняя арифметическая величина цены единицы товара &lt;ц&gt;</t>
  </si>
  <si>
    <t xml:space="preserve">Среднее квадратичное отклонение</t>
  </si>
  <si>
    <t xml:space="preserve">Коэффициент вариации</t>
  </si>
  <si>
    <t xml:space="preserve">Ед. изм.</t>
  </si>
  <si>
    <t xml:space="preserve">Кол-во</t>
  </si>
  <si>
    <t xml:space="preserve">Расчет НМЦК по формуле НМЦК=&lt;ц&gt;*Кол-во
</t>
  </si>
  <si>
    <t xml:space="preserve">Анемометр с поверкой ОКПД2- 26.51.12.130</t>
  </si>
  <si>
    <t xml:space="preserve">штука </t>
  </si>
  <si>
    <t xml:space="preserve">Итого</t>
  </si>
  <si>
    <t xml:space="preserve">Итого:  17 531 (семнадцать тысяч пятьсот тридцать один) рубль 27 копеек.</t>
  </si>
  <si>
    <t xml:space="preserve">Дата подготовки обоснования НМЦК: 11.08.2026 г.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</si>
</sst>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р_._-;\-* #,##0.00_р_._-;_-* \-??_р_._-;_-@_-"/>
    <numFmt numFmtId="166" formatCode="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0"/>
      <charset val="204"/>
    </font>
    <font>
      <b val="true"/>
      <sz val="12"/>
      <color theme="1"/>
      <name val="Times New Roman"/>
      <family val="1"/>
      <charset val="204"/>
    </font>
    <font>
      <i val="true"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2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Финансовый 2" xfId="2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140760</xdr:colOff>
      <xdr:row>11</xdr:row>
      <xdr:rowOff>489600</xdr:rowOff>
    </xdr:from>
    <xdr:to>
      <xdr:col>7</xdr:col>
      <xdr:colOff>885600</xdr:colOff>
      <xdr:row>11</xdr:row>
      <xdr:rowOff>961560</xdr:rowOff>
    </xdr:to>
    <xdr:pic>
      <xdr:nvPicPr>
        <xdr:cNvPr id="0" name="Рисунок 5" descr=""/>
        <xdr:cNvPicPr/>
      </xdr:nvPicPr>
      <xdr:blipFill>
        <a:blip r:embed="rId1"/>
        <a:stretch/>
      </xdr:blipFill>
      <xdr:spPr>
        <a:xfrm>
          <a:off x="8940600" y="4261680"/>
          <a:ext cx="744840" cy="471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8</xdr:col>
      <xdr:colOff>102240</xdr:colOff>
      <xdr:row>11</xdr:row>
      <xdr:rowOff>442080</xdr:rowOff>
    </xdr:from>
    <xdr:to>
      <xdr:col>8</xdr:col>
      <xdr:colOff>918720</xdr:colOff>
      <xdr:row>11</xdr:row>
      <xdr:rowOff>770760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9969480" y="4214160"/>
          <a:ext cx="816480" cy="328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1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85" zoomScalePageLayoutView="85" workbookViewId="0">
      <selection pane="topLeft" activeCell="A6" activeCellId="0" sqref="A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5.57"/>
    <col collapsed="false" customWidth="true" hidden="false" outlineLevel="0" max="2" min="2" style="1" width="5.86"/>
    <col collapsed="false" customWidth="true" hidden="false" outlineLevel="0" max="3" min="3" style="1" width="23.86"/>
    <col collapsed="false" customWidth="true" hidden="false" outlineLevel="0" max="4" min="4" style="1" width="17.71"/>
    <col collapsed="false" customWidth="true" hidden="false" outlineLevel="0" max="5" min="5" style="1" width="17.86"/>
    <col collapsed="false" customWidth="true" hidden="false" outlineLevel="0" max="6" min="6" style="1" width="17.29"/>
    <col collapsed="false" customWidth="true" hidden="false" outlineLevel="0" max="7" min="7" style="1" width="16.71"/>
    <col collapsed="false" customWidth="true" hidden="false" outlineLevel="0" max="8" min="8" style="1" width="15.14"/>
    <col collapsed="false" customWidth="true" hidden="false" outlineLevel="0" max="9" min="9" style="1" width="17.42"/>
    <col collapsed="false" customWidth="true" hidden="false" outlineLevel="0" max="10" min="10" style="1" width="10.14"/>
    <col collapsed="false" customWidth="true" hidden="false" outlineLevel="0" max="12" min="12" style="1" width="27.15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39" hidden="false" customHeight="true" outlineLevel="0" collapsed="false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Format="false" ht="15" hidden="false" customHeight="false" outlineLevel="0" collapsed="false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customFormat="false" ht="69.7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customFormat="false" ht="12" hidden="false" customHeight="true" outlineLevel="0" collapsed="false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customFormat="false" ht="3.75" hidden="true" customHeight="tru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customFormat="false" ht="51" hidden="false" customHeight="true" outlineLevel="0" collapsed="false">
      <c r="A9" s="7" t="s">
        <v>4</v>
      </c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R9" s="1" t="s">
        <v>6</v>
      </c>
    </row>
    <row r="10" customFormat="false" ht="51" hidden="false" customHeight="true" outlineLevel="0" collapsed="false">
      <c r="A10" s="7" t="s">
        <v>7</v>
      </c>
      <c r="B10" s="8" t="s">
        <v>8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customFormat="false" ht="14.25" hidden="false" customHeight="true" outlineLevel="0" collapsed="false">
      <c r="A11" s="9" t="s">
        <v>9</v>
      </c>
      <c r="B11" s="10" t="s">
        <v>10</v>
      </c>
      <c r="C11" s="11" t="s">
        <v>11</v>
      </c>
      <c r="D11" s="12" t="s">
        <v>12</v>
      </c>
      <c r="E11" s="12" t="s">
        <v>13</v>
      </c>
      <c r="F11" s="12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</row>
    <row r="12" customFormat="false" ht="86.25" hidden="false" customHeight="true" outlineLevel="0" collapsed="false">
      <c r="A12" s="9"/>
      <c r="B12" s="10"/>
      <c r="C12" s="11"/>
      <c r="D12" s="12"/>
      <c r="E12" s="12"/>
      <c r="F12" s="12"/>
      <c r="G12" s="13"/>
      <c r="H12" s="13"/>
      <c r="I12" s="13"/>
      <c r="J12" s="13"/>
      <c r="K12" s="14"/>
      <c r="L12" s="13"/>
    </row>
    <row r="13" customFormat="false" ht="86.25" hidden="false" customHeight="true" outlineLevel="0" collapsed="false">
      <c r="A13" s="9"/>
      <c r="B13" s="10" t="n">
        <v>1</v>
      </c>
      <c r="C13" s="15" t="s">
        <v>21</v>
      </c>
      <c r="D13" s="16" t="n">
        <v>17962.24</v>
      </c>
      <c r="E13" s="17" t="n">
        <v>17681.58</v>
      </c>
      <c r="F13" s="16" t="n">
        <v>16950</v>
      </c>
      <c r="G13" s="18" t="n">
        <f aca="false">ROUND((D13+E13+F13)/3,2)</f>
        <v>17531.27</v>
      </c>
      <c r="H13" s="18" t="n">
        <f aca="false">SQRT((POWER((D13-G13),2)+POWER((E13-G13),2)+POWER((F13-G13),2))/2)</f>
        <v>522.591164247924</v>
      </c>
      <c r="I13" s="19" t="n">
        <f aca="false">ROUND((H13/G13)*100,2)</f>
        <v>2.98</v>
      </c>
      <c r="J13" s="20" t="s">
        <v>22</v>
      </c>
      <c r="K13" s="21" t="n">
        <v>1</v>
      </c>
      <c r="L13" s="22" t="n">
        <f aca="false">ROUND(G13*K13,2)</f>
        <v>17531.27</v>
      </c>
    </row>
    <row r="14" customFormat="false" ht="19.5" hidden="false" customHeight="true" outlineLevel="0" collapsed="false">
      <c r="A14" s="9"/>
      <c r="B14" s="23" t="s">
        <v>23</v>
      </c>
      <c r="C14" s="23"/>
      <c r="D14" s="23"/>
      <c r="E14" s="23"/>
      <c r="F14" s="23"/>
      <c r="G14" s="23"/>
      <c r="H14" s="23"/>
      <c r="I14" s="23"/>
      <c r="J14" s="23"/>
      <c r="K14" s="23"/>
      <c r="L14" s="24" t="n">
        <f aca="false">SUM(L13)</f>
        <v>17531.27</v>
      </c>
    </row>
    <row r="15" customFormat="false" ht="29.25" hidden="false" customHeight="true" outlineLevel="0" collapsed="false">
      <c r="A15" s="9"/>
      <c r="B15" s="23" t="s">
        <v>24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customFormat="false" ht="25.5" hidden="false" customHeight="true" outlineLevel="0" collapsed="false">
      <c r="A16" s="9"/>
      <c r="B16" s="4" t="s">
        <v>25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customFormat="false" ht="15" hidden="false" customHeight="false" outlineLevel="0" collapsed="false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customFormat="false" ht="9" hidden="false" customHeight="true" outlineLevel="0" collapsed="false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customFormat="false" ht="15" hidden="true" customHeight="false" outlineLevel="0" collapsed="false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customFormat="false" ht="27.75" hidden="false" customHeight="true" outlineLevel="0" collapsed="false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customFormat="false" ht="15.75" hidden="false" customHeight="false" outlineLevel="0" collapsed="false">
      <c r="C21" s="26"/>
    </row>
  </sheetData>
  <mergeCells count="23">
    <mergeCell ref="A1:L3"/>
    <mergeCell ref="A4:L4"/>
    <mergeCell ref="A5:L5"/>
    <mergeCell ref="A6:L6"/>
    <mergeCell ref="A7:L8"/>
    <mergeCell ref="B9:L9"/>
    <mergeCell ref="B10:L10"/>
    <mergeCell ref="A11:A16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B14:K14"/>
    <mergeCell ref="B15:L15"/>
    <mergeCell ref="B16:L16"/>
    <mergeCell ref="A17:L20"/>
  </mergeCells>
  <printOptions headings="false" gridLines="false" gridLinesSet="true" horizontalCentered="false" verticalCentered="false"/>
  <pageMargins left="0.315277777777778" right="0.315277777777778" top="0.747916666666667" bottom="0.551388888888889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2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2026-08-10T11:33:32Z</cp:lastPrinted>
  <dcterms:modified xsi:type="dcterms:W3CDTF">2026-08-10T11:33:09Z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