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N:\!_Fin\Zakup\Documents\Якимченко СН\2026 год\!Договоры\ЧОП\"/>
    </mc:Choice>
  </mc:AlternateContent>
  <xr:revisionPtr revIDLastSave="0" documentId="13_ncr:1_{C784E982-8B9E-43B6-A33A-A7477F53E734}" xr6:coauthVersionLast="45" xr6:coauthVersionMax="45" xr10:uidLastSave="{00000000-0000-0000-0000-000000000000}"/>
  <bookViews>
    <workbookView xWindow="0" yWindow="45" windowWidth="17280" windowHeight="15450" xr2:uid="{00000000-000D-0000-FFFF-FFFF00000000}"/>
  </bookViews>
  <sheets>
    <sheet name="Лист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6" i="1" l="1"/>
  <c r="N7" i="1" l="1"/>
  <c r="L7" i="1"/>
  <c r="P6" i="1"/>
  <c r="O6" i="1"/>
  <c r="N6" i="1"/>
  <c r="L6" i="1"/>
  <c r="J6" i="1"/>
  <c r="H6" i="1"/>
  <c r="F6" i="1"/>
  <c r="T7" i="1" l="1"/>
  <c r="F1" i="1" s="1"/>
  <c r="Q6" i="1"/>
  <c r="R6" i="1" s="1"/>
  <c r="S6" i="1" s="1"/>
</calcChain>
</file>

<file path=xl/sharedStrings.xml><?xml version="1.0" encoding="utf-8"?>
<sst xmlns="http://schemas.openxmlformats.org/spreadsheetml/2006/main" count="32" uniqueCount="23">
  <si>
    <t>руб.</t>
  </si>
  <si>
    <t>ОДН</t>
  </si>
  <si>
    <t>НЕОДН</t>
  </si>
  <si>
    <t>№ п/п</t>
  </si>
  <si>
    <t>Наименование товара, работ, услуг</t>
  </si>
  <si>
    <t>Объем услуги</t>
  </si>
  <si>
    <t>Стоимость, руб.</t>
  </si>
  <si>
    <t>Предложение 4</t>
  </si>
  <si>
    <t>Предложение 5</t>
  </si>
  <si>
    <t>Средняя цена за ед., руб.</t>
  </si>
  <si>
    <t>Количество значений</t>
  </si>
  <si>
    <t>σ=</t>
  </si>
  <si>
    <t>Коэф.вариации V=</t>
  </si>
  <si>
    <t>ОДН/
НЕОДН</t>
  </si>
  <si>
    <t>ед. изм.</t>
  </si>
  <si>
    <t>кол-во</t>
  </si>
  <si>
    <t>Цена за ед., руб.</t>
  </si>
  <si>
    <t>усл.ед.</t>
  </si>
  <si>
    <t>Окахание охранных услуг</t>
  </si>
  <si>
    <t>НМЦК</t>
  </si>
  <si>
    <t>Предложение 1</t>
  </si>
  <si>
    <t xml:space="preserve">Предложение 2 </t>
  </si>
  <si>
    <t xml:space="preserve">Предложение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</si>
</sst>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&quot;р.&quot;"/>
  </numFmts>
  <fonts count="10" x14ac:knownFonts="1">
    <font>
      <sz val="11"/>
      <color theme="1"/>
      <name val="Calibri"/>
    </font>
    <font>
      <sz val="11"/>
      <color theme="1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 diagonalDown="1"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39" fontId="1" fillId="0" borderId="1" xfId="0" applyNumberFormat="1" applyFont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shrinkToFit="1"/>
    </xf>
    <xf numFmtId="164" fontId="1" fillId="0" borderId="1" xfId="0" applyNumberFormat="1" applyFont="1" applyBorder="1" applyAlignment="1">
      <alignment horizontal="center" vertical="top" shrinkToFit="1"/>
    </xf>
    <xf numFmtId="0" fontId="1" fillId="0" borderId="4" xfId="0" applyNumberFormat="1" applyFont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shrinkToFit="1"/>
    </xf>
    <xf numFmtId="165" fontId="9" fillId="0" borderId="1" xfId="0" applyNumberFormat="1" applyFont="1" applyBorder="1" applyAlignment="1">
      <alignment horizontal="center" vertical="top" shrinkToFit="1"/>
    </xf>
    <xf numFmtId="0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tabSelected="1" topLeftCell="B1" workbookViewId="0">
      <pane xSplit="1" topLeftCell="H1" activePane="topRight" state="frozen"/>
      <selection activeCell="B1" sqref="B1"/>
      <selection pane="topRight" activeCell="D11" sqref="D11"/>
    </sheetView>
  </sheetViews>
  <sheetFormatPr defaultColWidth="8.85546875" defaultRowHeight="15" x14ac:dyDescent="0.25"/>
  <cols>
    <col min="1" max="1" width="5.5703125" style="1" customWidth="1"/>
    <col min="2" max="2" width="57.140625" style="2" customWidth="1"/>
    <col min="3" max="3" width="7" style="1" customWidth="1"/>
    <col min="4" max="4" width="5.5703125" style="1" customWidth="1"/>
    <col min="5" max="5" width="13.42578125" style="3" customWidth="1"/>
    <col min="6" max="6" width="12" style="3" customWidth="1"/>
    <col min="7" max="7" width="13.42578125" style="3" customWidth="1"/>
    <col min="8" max="8" width="11.85546875" style="3" customWidth="1"/>
    <col min="9" max="9" width="13.42578125" style="3" customWidth="1"/>
    <col min="10" max="10" width="12.140625" style="3" customWidth="1"/>
    <col min="11" max="11" width="13.42578125" style="3" hidden="1" customWidth="1"/>
    <col min="12" max="12" width="12.140625" style="3" hidden="1" customWidth="1"/>
    <col min="13" max="13" width="13.42578125" style="3" hidden="1" customWidth="1"/>
    <col min="14" max="14" width="11.7109375" style="3" hidden="1" customWidth="1"/>
    <col min="15" max="15" width="15.85546875" style="3" customWidth="1"/>
    <col min="16" max="16" width="8.85546875" style="1" hidden="1" customWidth="1"/>
    <col min="17" max="18" width="11.42578125" style="1" hidden="1" customWidth="1"/>
    <col min="19" max="19" width="7.7109375" style="1" customWidth="1"/>
    <col min="20" max="20" width="13.28515625" style="3" customWidth="1"/>
    <col min="21" max="21" width="11.5703125" style="1" customWidth="1"/>
    <col min="22" max="22" width="8.85546875" style="1" bestFit="1" customWidth="1"/>
    <col min="23" max="16384" width="8.85546875" style="1"/>
  </cols>
  <sheetData>
    <row r="1" spans="1:21" s="4" customFormat="1" ht="25.15" customHeight="1" x14ac:dyDescent="0.25">
      <c r="A1" s="33" t="s">
        <v>19</v>
      </c>
      <c r="B1" s="33"/>
      <c r="C1" s="33"/>
      <c r="D1" s="33"/>
      <c r="E1" s="33"/>
      <c r="F1" s="34">
        <f>T7</f>
        <v>483120</v>
      </c>
      <c r="G1" s="34"/>
      <c r="H1" s="5" t="s">
        <v>0</v>
      </c>
      <c r="I1" s="6"/>
      <c r="J1" s="7"/>
      <c r="K1" s="7"/>
      <c r="L1" s="7"/>
      <c r="M1" s="7"/>
      <c r="N1" s="7"/>
      <c r="O1" s="7"/>
      <c r="P1" s="6"/>
      <c r="Q1" s="6"/>
      <c r="R1" s="6"/>
      <c r="S1" s="6"/>
      <c r="T1" s="7"/>
      <c r="U1" s="6"/>
    </row>
    <row r="2" spans="1:21" hidden="1" x14ac:dyDescent="0.25">
      <c r="R2" s="1" t="s">
        <v>1</v>
      </c>
    </row>
    <row r="3" spans="1:21" hidden="1" x14ac:dyDescent="0.25">
      <c r="R3" s="1" t="s">
        <v>2</v>
      </c>
    </row>
    <row r="4" spans="1:21" s="8" customFormat="1" ht="30" x14ac:dyDescent="0.25">
      <c r="A4" s="35" t="s">
        <v>3</v>
      </c>
      <c r="B4" s="35" t="s">
        <v>4</v>
      </c>
      <c r="C4" s="35" t="s">
        <v>5</v>
      </c>
      <c r="D4" s="41"/>
      <c r="E4" s="10" t="s">
        <v>20</v>
      </c>
      <c r="F4" s="39" t="s">
        <v>6</v>
      </c>
      <c r="G4" s="28" t="s">
        <v>21</v>
      </c>
      <c r="H4" s="39" t="s">
        <v>6</v>
      </c>
      <c r="I4" s="10" t="s">
        <v>22</v>
      </c>
      <c r="J4" s="39" t="s">
        <v>6</v>
      </c>
      <c r="K4" s="10" t="s">
        <v>7</v>
      </c>
      <c r="L4" s="39" t="s">
        <v>6</v>
      </c>
      <c r="M4" s="10" t="s">
        <v>8</v>
      </c>
      <c r="N4" s="39" t="s">
        <v>6</v>
      </c>
      <c r="O4" s="39" t="s">
        <v>9</v>
      </c>
      <c r="P4" s="35" t="s">
        <v>10</v>
      </c>
      <c r="Q4" s="35" t="s">
        <v>11</v>
      </c>
      <c r="R4" s="35" t="s">
        <v>12</v>
      </c>
      <c r="S4" s="35" t="s">
        <v>13</v>
      </c>
      <c r="T4" s="37" t="s">
        <v>19</v>
      </c>
      <c r="U4" s="12"/>
    </row>
    <row r="5" spans="1:21" s="8" customFormat="1" ht="31.9" customHeight="1" x14ac:dyDescent="0.25">
      <c r="A5" s="36"/>
      <c r="B5" s="36"/>
      <c r="C5" s="9" t="s">
        <v>14</v>
      </c>
      <c r="D5" s="9" t="s">
        <v>15</v>
      </c>
      <c r="E5" s="11" t="s">
        <v>16</v>
      </c>
      <c r="F5" s="40"/>
      <c r="G5" s="29" t="s">
        <v>16</v>
      </c>
      <c r="H5" s="40"/>
      <c r="I5" s="11" t="s">
        <v>16</v>
      </c>
      <c r="J5" s="40"/>
      <c r="K5" s="11" t="s">
        <v>16</v>
      </c>
      <c r="L5" s="40"/>
      <c r="M5" s="11" t="s">
        <v>16</v>
      </c>
      <c r="N5" s="40"/>
      <c r="O5" s="40"/>
      <c r="P5" s="36"/>
      <c r="Q5" s="36"/>
      <c r="R5" s="36"/>
      <c r="S5" s="36"/>
      <c r="T5" s="38"/>
      <c r="U5" s="12"/>
    </row>
    <row r="6" spans="1:21" s="13" customFormat="1" ht="17.100000000000001" customHeight="1" x14ac:dyDescent="0.25">
      <c r="A6" s="14">
        <v>1</v>
      </c>
      <c r="B6" s="15" t="s">
        <v>18</v>
      </c>
      <c r="C6" s="16" t="s">
        <v>17</v>
      </c>
      <c r="D6" s="16">
        <v>1464</v>
      </c>
      <c r="E6" s="17">
        <v>340</v>
      </c>
      <c r="F6" s="18">
        <f t="shared" ref="F6" si="0">E6*D6</f>
        <v>497760</v>
      </c>
      <c r="G6" s="30">
        <v>330</v>
      </c>
      <c r="H6" s="18">
        <f t="shared" ref="H6" si="1">G6*D6</f>
        <v>483120</v>
      </c>
      <c r="I6" s="19">
        <v>320</v>
      </c>
      <c r="J6" s="18">
        <f t="shared" ref="J6" si="2">I6*D6</f>
        <v>468480</v>
      </c>
      <c r="K6" s="18"/>
      <c r="L6" s="18">
        <f t="shared" ref="L6" si="3">K6*D6</f>
        <v>0</v>
      </c>
      <c r="M6" s="18"/>
      <c r="N6" s="18">
        <f t="shared" ref="N6" si="4">M6*D6</f>
        <v>0</v>
      </c>
      <c r="O6" s="20">
        <f t="shared" ref="O6" si="5">AVERAGE(E6, G6, I6)</f>
        <v>330</v>
      </c>
      <c r="P6" s="21">
        <f t="shared" ref="P6" si="6">COUNTA(E6, G6, I6, K6, M6)</f>
        <v>3</v>
      </c>
      <c r="Q6" s="21">
        <f t="shared" ref="Q6" si="7">SQRT((IF(E6&gt;0, POWER(E6-O6, 2), 0)+IF(G6&gt;0, POWER(G6-O6, 2), 0)+IF(I6&gt;0, POWER(I6-O6, 2), 0)+IF(K6&gt;0, POWER(K6-O6, 2), 0)+IF(M6&gt;0, POWER(M6-O6, 2), 0))/(P6-1))</f>
        <v>10</v>
      </c>
      <c r="R6" s="21">
        <f t="shared" ref="R6" si="8">Q6/O6*100</f>
        <v>3.0303030303030303</v>
      </c>
      <c r="S6" s="21" t="str">
        <f t="shared" ref="S6" si="9">IF(R6&lt;33, $R$2, $R$3)</f>
        <v>ОДН</v>
      </c>
      <c r="T6" s="31">
        <f>O6*D6</f>
        <v>483120</v>
      </c>
      <c r="U6" s="22"/>
    </row>
    <row r="7" spans="1:21" x14ac:dyDescent="0.25">
      <c r="A7" s="23"/>
      <c r="B7" s="24"/>
      <c r="C7" s="23"/>
      <c r="D7" s="25"/>
      <c r="E7" s="26"/>
      <c r="F7" s="26"/>
      <c r="G7" s="26"/>
      <c r="H7" s="26"/>
      <c r="I7" s="26"/>
      <c r="J7" s="26"/>
      <c r="K7" s="26"/>
      <c r="L7" s="26">
        <f>K7*D7</f>
        <v>0</v>
      </c>
      <c r="M7" s="26"/>
      <c r="N7" s="26">
        <f>M7*D7</f>
        <v>0</v>
      </c>
      <c r="O7" s="26"/>
      <c r="P7" s="25"/>
      <c r="Q7" s="25"/>
      <c r="R7" s="25"/>
      <c r="S7" s="25"/>
      <c r="T7" s="32">
        <f>ROUNDDOWN(SUM(T6:T6), 2)</f>
        <v>483120</v>
      </c>
      <c r="U7" s="27"/>
    </row>
  </sheetData>
  <mergeCells count="16">
    <mergeCell ref="A1:E1"/>
    <mergeCell ref="F1:G1"/>
    <mergeCell ref="S4:S5"/>
    <mergeCell ref="T4:T5"/>
    <mergeCell ref="Q4:Q5"/>
    <mergeCell ref="A4:A5"/>
    <mergeCell ref="B4:B5"/>
    <mergeCell ref="O4:O5"/>
    <mergeCell ref="P4:P5"/>
    <mergeCell ref="R4:R5"/>
    <mergeCell ref="C4:D4"/>
    <mergeCell ref="F4:F5"/>
    <mergeCell ref="H4:H5"/>
    <mergeCell ref="J4:J5"/>
    <mergeCell ref="L4:L5"/>
    <mergeCell ref="N4:N5"/>
  </mergeCells>
  <pageMargins left="0.14583332836627999" right="7.0000000298023196E-2" top="0.74803149700164795" bottom="0.74803149700164795" header="0.31496062874794001" footer="0.3149606287479400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Zakup</cp:lastModifiedBy>
  <dcterms:modified xsi:type="dcterms:W3CDTF">2026-03-26T23:36:17Z</dcterms:modified>
</cp:coreProperties>
</file>