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veskoAS\Desktop\Волонтеры медики награждение\"/>
    </mc:Choice>
  </mc:AlternateContent>
  <bookViews>
    <workbookView xWindow="-120" yWindow="-120" windowWidth="20730" windowHeight="11160" tabRatio="727" firstSheet="1" activeTab="1"/>
  </bookViews>
  <sheets>
    <sheet name="НМЦК проектно-сметным методом" sheetId="4" state="hidden" r:id="rId1"/>
    <sheet name="Лист1" sheetId="8" r:id="rId2"/>
  </sheets>
  <calcPr calcId="152511"/>
</workbook>
</file>

<file path=xl/calcChain.xml><?xml version="1.0" encoding="utf-8"?>
<calcChain xmlns="http://schemas.openxmlformats.org/spreadsheetml/2006/main">
  <c r="O14" i="8" l="1"/>
  <c r="L14" i="8"/>
  <c r="K14" i="8" s="1"/>
  <c r="O13" i="8"/>
  <c r="L13" i="8"/>
  <c r="K13" i="8" s="1"/>
  <c r="O12" i="8"/>
  <c r="L12" i="8"/>
  <c r="M12" i="8" s="1"/>
  <c r="K12" i="8" l="1"/>
  <c r="M13" i="8"/>
  <c r="M14" i="8"/>
  <c r="M15" i="8"/>
  <c r="O15" i="8"/>
  <c r="F17" i="8" l="1"/>
  <c r="H17" i="8" l="1"/>
  <c r="G17" i="8"/>
</calcChain>
</file>

<file path=xl/sharedStrings.xml><?xml version="1.0" encoding="utf-8"?>
<sst xmlns="http://schemas.openxmlformats.org/spreadsheetml/2006/main" count="33" uniqueCount="31">
  <si>
    <t>ср.цена</t>
  </si>
  <si>
    <t>Объект закупки</t>
  </si>
  <si>
    <t>Ед. измерения</t>
  </si>
  <si>
    <t>№ п/п</t>
  </si>
  <si>
    <t>Коэффициент вариации цены</t>
  </si>
  <si>
    <t>КП№4</t>
  </si>
  <si>
    <t>КП№5</t>
  </si>
  <si>
    <t>КП№2</t>
  </si>
  <si>
    <t>КП№3</t>
  </si>
  <si>
    <t>Начальная (максимальная) цена контракта (договора)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2 октября 2013 г. № 567. 
Коэффициент вариации не превышает 33%, что свидетельствует об однородности совокупности значений, используемых в расчете.</t>
  </si>
  <si>
    <t>Информации о валюте, используемой для формирования цены контракта (договора) и расчетов с поставщиком (подрядчиком, исполнителем): российский рубль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(договора): не применяется</t>
  </si>
  <si>
    <t xml:space="preserve">Обоснование начальной (максимальной) цены контракта (договора):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</si>
  <si>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Начальная (максимальная) цена контракта (договора):</t>
  </si>
  <si>
    <t>КП№1
min</t>
  </si>
  <si>
    <t>Количество
(объем)</t>
  </si>
  <si>
    <t>Примечание:
На основании принципа эффективности использования средств бюджетного учреждения заказчиком принято решение использовать при определении Н(М)ЦК(Д) минимальную цену товара (работы, услуги), не превышающую среднюю цену товара (работы, услуги).</t>
  </si>
  <si>
    <t>Н(М)Ц рын</t>
  </si>
  <si>
    <t>Н(М)ЦК(Д) min</t>
  </si>
  <si>
    <t>Основные характеристики объекта закупки: в соответствии с техническим заданием (спецификацией)</t>
  </si>
  <si>
    <t>ОКПД/КТРУ</t>
  </si>
  <si>
    <t>ИТОГО Н(М)ЦК(Д):</t>
  </si>
  <si>
    <t xml:space="preserve">Предоставление ценовой информации получено от  3 поставщиков (подрядчиков, исполнителей): </t>
  </si>
  <si>
    <t>шт</t>
  </si>
  <si>
    <t>Оказания услуг по организации и проведению выпускного ТРО ВОД «Волонтеры-медики» ТюмГМУ</t>
  </si>
  <si>
    <t>Кубок для награждения, наградная фигура мужская «Оскар», цвет золотистый, материал: пластик, материал подставки: пластик, размер (Д × Ш × В) 24,5 см х 9,3 см х 8,5 см, вес 135 гр.</t>
  </si>
  <si>
    <t xml:space="preserve">Наклейки никелевые "Выпускнику "ТРО ВОД "Волонтеру-медику" -  металлические стикеры из никеля (цвет: Серебро) толщиной 0,07-0,1мм, на самоклеящейся основе, в защитной пленке с двух сторон. Поставка на листе 190*277 мм
</t>
  </si>
  <si>
    <t>Баннер белый с люверсами 3000 мм * 2000 мм., Формат: 3000 x 2000 мм; материал: Баннер Frontlit 440 г/м² ламинированный без печати;
установка люверсов: нужна; диаметр: 10 мм; сторона: по всему периметру шаг (в мм): 200</t>
  </si>
  <si>
    <t>32.12.10.120</t>
  </si>
  <si>
    <t>13.96.17.129</t>
  </si>
  <si>
    <t>18.12.12.000</t>
  </si>
  <si>
    <t>54325,00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</si>
</sst>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" fontId="2" fillId="2" borderId="0" xfId="0" applyNumberFormat="1" applyFont="1" applyFill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1" fontId="0" fillId="2" borderId="0" xfId="0" applyNumberForma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4" fontId="0" fillId="2" borderId="0" xfId="0" applyNumberFormat="1" applyFill="1" applyAlignment="1" applyProtection="1">
      <alignment horizontal="center" vertical="center" wrapText="1"/>
      <protection locked="0"/>
    </xf>
    <xf numFmtId="4" fontId="4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5" fillId="2" borderId="0" xfId="0" applyNumberFormat="1" applyFont="1" applyFill="1" applyAlignment="1" applyProtection="1">
      <alignment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2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center" vertical="center" wrapText="1"/>
      <protection locked="0"/>
    </xf>
    <xf numFmtId="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0" xfId="0" applyNumberFormat="1" applyFont="1" applyFill="1" applyAlignment="1" applyProtection="1">
      <alignment horizontal="left" vertical="center" wrapText="1"/>
      <protection locked="0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4" fontId="4" fillId="2" borderId="0" xfId="0" applyNumberFormat="1" applyFon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center" vertical="center" wrapText="1"/>
      <protection locked="0"/>
    </xf>
    <xf numFmtId="4" fontId="2" fillId="2" borderId="0" xfId="0" applyNumberFormat="1" applyFont="1" applyFill="1" applyAlignment="1" applyProtection="1">
      <alignment horizontal="left" vertical="center" wrapText="1"/>
      <protection locked="0"/>
    </xf>
    <xf numFmtId="4" fontId="7" fillId="2" borderId="0" xfId="0" applyNumberFormat="1" applyFont="1" applyFill="1" applyAlignment="1" applyProtection="1">
      <alignment horizontal="center" vertical="center" wrapText="1"/>
      <protection locked="0"/>
    </xf>
    <xf numFmtId="4" fontId="7" fillId="2" borderId="0" xfId="0" applyNumberFormat="1" applyFont="1" applyFill="1" applyAlignment="1">
      <alignment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112058</xdr:colOff>
      <xdr:row>0</xdr:row>
      <xdr:rowOff>327212</xdr:rowOff>
    </xdr:from>
    <xdr:ext cx="4628030" cy="24973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200033" y="241487"/>
          <a:ext cx="4628030" cy="2497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400" i="0">
              <a:latin typeface="Cambria Math" panose="02040503050406030204" pitchFamily="18" charset="0"/>
            </a:rPr>
            <a:t>〖</a:t>
          </a:r>
          <a:r>
            <a:rPr lang="ru-RU" sz="1400" b="0" i="0">
              <a:latin typeface="Cambria Math"/>
            </a:rPr>
            <a:t>НМЦК</a:t>
          </a:r>
          <a:r>
            <a:rPr lang="ru-RU" sz="1400" b="0" i="0">
              <a:latin typeface="Cambria Math" panose="02040503050406030204" pitchFamily="18" charset="0"/>
            </a:rPr>
            <a:t>〗^</a:t>
          </a:r>
          <a:r>
            <a:rPr lang="ru-RU" sz="1400" b="0" i="0">
              <a:latin typeface="Cambria Math"/>
            </a:rPr>
            <a:t>рын= </a:t>
          </a:r>
          <a:r>
            <a:rPr lang="en-US" sz="1400" b="0" i="0">
              <a:latin typeface="Cambria Math"/>
            </a:rPr>
            <a:t> 𝑣</a:t>
          </a:r>
          <a:r>
            <a:rPr lang="ru-RU" sz="1400" b="0" i="0">
              <a:latin typeface="Cambria Math" panose="02040503050406030204" pitchFamily="18" charset="0"/>
            </a:rPr>
            <a:t>/</a:t>
          </a:r>
          <a:r>
            <a:rPr lang="en-US" sz="1400" b="0" i="0">
              <a:latin typeface="Cambria Math"/>
            </a:rPr>
            <a:t>𝑛</a:t>
          </a:r>
          <a:r>
            <a:rPr lang="ru-RU" sz="1400" b="0" i="0">
              <a:latin typeface="Cambria Math"/>
            </a:rPr>
            <a:t>  ∗ </a:t>
          </a:r>
          <a:r>
            <a:rPr lang="ru-RU" sz="1400" b="0" i="0">
              <a:latin typeface="Cambria Math" panose="02040503050406030204" pitchFamily="18" charset="0"/>
            </a:rPr>
            <a:t>∑2</a:t>
          </a:r>
          <a:r>
            <a:rPr lang="en-US" sz="1400" b="0" i="0">
              <a:latin typeface="Cambria Math" panose="02040503050406030204" pitchFamily="18" charset="0"/>
            </a:rPr>
            <a:t>_</a:t>
          </a:r>
          <a:r>
            <a:rPr lang="ru-RU" sz="1400" b="0" i="0">
              <a:latin typeface="Cambria Math" panose="02040503050406030204" pitchFamily="18" charset="0"/>
            </a:rPr>
            <a:t>(</a:t>
          </a:r>
          <a:r>
            <a:rPr lang="en-US" sz="1400" b="0" i="0">
              <a:latin typeface="Cambria Math"/>
            </a:rPr>
            <a:t>𝑖=1</a:t>
          </a:r>
          <a:r>
            <a:rPr lang="ru-RU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 panose="02040503050406030204" pitchFamily="18" charset="0"/>
            </a:rPr>
            <a:t>^</a:t>
          </a:r>
          <a:r>
            <a:rPr lang="en-US" sz="1400" b="0" i="0">
              <a:latin typeface="Cambria Math"/>
            </a:rPr>
            <a:t>𝑛</a:t>
          </a:r>
          <a:r>
            <a:rPr lang="en-US" sz="1400" b="0" i="0">
              <a:latin typeface="Cambria Math" panose="02040503050406030204" pitchFamily="18" charset="0"/>
            </a:rPr>
            <a:t>▒</a:t>
          </a:r>
          <a:r>
            <a:rPr lang="ru-RU" sz="1400" b="0" i="0">
              <a:latin typeface="Cambria Math"/>
            </a:rPr>
            <a:t>ц</a:t>
          </a:r>
          <a:r>
            <a:rPr lang="ru-RU" sz="1400" b="0" i="0">
              <a:latin typeface="Cambria Math" panose="02040503050406030204" pitchFamily="18" charset="0"/>
            </a:rPr>
            <a:t>_</a:t>
          </a:r>
          <a:r>
            <a:rPr lang="en-US" sz="1400" b="0" i="0">
              <a:latin typeface="Cambria Math"/>
            </a:rPr>
            <a:t>𝑖</a:t>
          </a:r>
          <a:endParaRPr lang="ru-RU" sz="1400"/>
        </a:p>
        <a:p>
          <a:r>
            <a:rPr lang="ru-RU" sz="14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〖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НМЦК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рын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- НМЦК, определяемая методом сопоставимых рыночных цен (анализа рынка);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 - количество (объем) закупаемого товара (работы, услуги);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- номер источника ценовой информации;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ru-RU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представленная в источнике с номером i, скорректированная с учетом коэффициентов (индексов)</a:t>
          </a:r>
          <a:endParaRPr lang="ru-RU" sz="1400"/>
        </a:p>
      </xdr:txBody>
    </xdr:sp>
    <xdr:clientData/>
  </xdr:oneCellAnchor>
  <xdr:oneCellAnchor>
    <xdr:from>
      <xdr:col>16</xdr:col>
      <xdr:colOff>291353</xdr:colOff>
      <xdr:row>10</xdr:row>
      <xdr:rowOff>0</xdr:rowOff>
    </xdr:from>
    <xdr:ext cx="4552950" cy="21336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8379328" y="4362450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15</xdr:col>
      <xdr:colOff>112058</xdr:colOff>
      <xdr:row>2</xdr:row>
      <xdr:rowOff>327212</xdr:rowOff>
    </xdr:from>
    <xdr:ext cx="46280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7304683" y="793937"/>
          <a:ext cx="46280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1400"/>
        </a:p>
      </xdr:txBody>
    </xdr:sp>
    <xdr:clientData/>
  </xdr:oneCellAnchor>
  <xdr:oneCellAnchor>
    <xdr:from>
      <xdr:col>16</xdr:col>
      <xdr:colOff>291353</xdr:colOff>
      <xdr:row>33</xdr:row>
      <xdr:rowOff>0</xdr:rowOff>
    </xdr:from>
    <xdr:ext cx="4552950" cy="21336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DE80F1FF-39BE-46E6-B27B-0C738FF70487}"/>
            </a:ext>
          </a:extLst>
        </xdr:cNvPr>
        <xdr:cNvSpPr txBox="1"/>
      </xdr:nvSpPr>
      <xdr:spPr>
        <a:xfrm>
          <a:off x="19064262" y="5108864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16</xdr:col>
      <xdr:colOff>291353</xdr:colOff>
      <xdr:row>33</xdr:row>
      <xdr:rowOff>0</xdr:rowOff>
    </xdr:from>
    <xdr:ext cx="4552950" cy="213360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8BA21038-534B-4DB8-9FF0-CC84E5362376}"/>
            </a:ext>
          </a:extLst>
        </xdr:cNvPr>
        <xdr:cNvSpPr txBox="1"/>
      </xdr:nvSpPr>
      <xdr:spPr>
        <a:xfrm>
          <a:off x="19064262" y="8070273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  <xdr:oneCellAnchor>
    <xdr:from>
      <xdr:col>16</xdr:col>
      <xdr:colOff>291353</xdr:colOff>
      <xdr:row>62</xdr:row>
      <xdr:rowOff>0</xdr:rowOff>
    </xdr:from>
    <xdr:ext cx="4552950" cy="213360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823F3DB9-041A-44C5-BB67-EBE9A38297E3}"/>
            </a:ext>
          </a:extLst>
        </xdr:cNvPr>
        <xdr:cNvSpPr txBox="1"/>
      </xdr:nvSpPr>
      <xdr:spPr>
        <a:xfrm>
          <a:off x="19110032" y="9824357"/>
          <a:ext cx="4552950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400" b="0" i="0">
              <a:latin typeface="Cambria Math"/>
            </a:rPr>
            <a:t>𝑉= </a:t>
          </a:r>
          <a:r>
            <a:rPr lang="en-US" sz="1400" b="0" i="0">
              <a:latin typeface="Cambria Math"/>
              <a:ea typeface="Cambria Math"/>
            </a:rPr>
            <a:t> 𝜎</a:t>
          </a:r>
          <a:r>
            <a:rPr lang="en-US" sz="1400" b="0" i="0">
              <a:latin typeface="Cambria Math" panose="02040503050406030204" pitchFamily="18" charset="0"/>
              <a:ea typeface="Cambria Math"/>
            </a:rPr>
            <a:t>/(</a:t>
          </a:r>
          <a:r>
            <a:rPr lang="en-US" sz="1400" b="0" i="0">
              <a:latin typeface="Cambria Math"/>
            </a:rPr>
            <a:t>&lt;</a:t>
          </a:r>
          <a:r>
            <a:rPr lang="ru-RU" sz="1400" b="0" i="0">
              <a:latin typeface="Cambria Math"/>
            </a:rPr>
            <a:t>ц</a:t>
          </a:r>
          <a:r>
            <a:rPr lang="en-US" sz="1400" b="0" i="0">
              <a:latin typeface="Cambria Math"/>
            </a:rPr>
            <a:t>&gt;</a:t>
          </a:r>
          <a:r>
            <a:rPr lang="en-US" sz="1400" b="0" i="0">
              <a:latin typeface="Cambria Math" panose="02040503050406030204" pitchFamily="18" charset="0"/>
            </a:rPr>
            <a:t>)</a:t>
          </a:r>
          <a:r>
            <a:rPr lang="en-US" sz="1400" b="0" i="0">
              <a:latin typeface="Cambria Math"/>
            </a:rPr>
            <a:t>  ∗100</a:t>
          </a:r>
          <a:endParaRPr lang="en-US" sz="1400" b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Cambria Math"/>
              <a:cs typeface="+mn-cs"/>
            </a:rPr>
            <a:t>𝜎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= 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(∑2_(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𝑖=1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▒〖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(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−&lt;</a:t>
          </a:r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&gt;)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〗^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2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 )/(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𝑛 −1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)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среднее квадратичное отклонение;</a:t>
          </a:r>
        </a:p>
        <a:p>
          <a:r>
            <a:rPr lang="ru-RU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ц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_</a:t>
          </a:r>
          <a:r>
            <a:rPr lang="en-US" sz="1400" b="0" i="0">
              <a:solidFill>
                <a:schemeClr val="tx1"/>
              </a:solidFill>
              <a:effectLst/>
              <a:latin typeface="Cambria Math"/>
              <a:ea typeface="+mn-ea"/>
              <a:cs typeface="+mn-cs"/>
            </a:rPr>
            <a:t>𝑖</a:t>
          </a:r>
          <a:r>
            <a:rPr lang="en-US" sz="14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^ </a:t>
          </a:r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цена единицы товара, работы, услуги, указанная в источнике с номером i;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&lt;ц&gt; - средняя арифметическая величина цены единицы товара, работы, услуги;</a:t>
          </a:r>
        </a:p>
        <a:p>
          <a:r>
            <a:rPr lang="ru-RU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- количество значений, используемых в расчете.</a:t>
          </a:r>
        </a:p>
        <a:p>
          <a:endParaRPr lang="en-US" sz="1400" b="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topLeftCell="A10" zoomScale="80" zoomScaleNormal="80" workbookViewId="0">
      <selection activeCell="E12" sqref="E12"/>
    </sheetView>
  </sheetViews>
  <sheetFormatPr defaultColWidth="9.140625" defaultRowHeight="15" x14ac:dyDescent="0.25"/>
  <cols>
    <col min="1" max="1" width="6.42578125" style="3" customWidth="1"/>
    <col min="2" max="2" width="20.85546875" style="3" customWidth="1"/>
    <col min="3" max="3" width="76.7109375" style="9" customWidth="1"/>
    <col min="4" max="4" width="20.140625" style="8" customWidth="1"/>
    <col min="5" max="5" width="37.42578125" style="8" customWidth="1"/>
    <col min="6" max="8" width="15.85546875" style="12" customWidth="1"/>
    <col min="9" max="9" width="15" style="8" customWidth="1"/>
    <col min="10" max="10" width="21" style="8" customWidth="1"/>
    <col min="11" max="11" width="15.28515625" style="8" customWidth="1"/>
    <col min="12" max="12" width="16.140625" style="8" customWidth="1"/>
    <col min="13" max="13" width="15.85546875" style="8" customWidth="1"/>
    <col min="14" max="14" width="0" style="8" hidden="1" customWidth="1"/>
    <col min="15" max="15" width="15.42578125" style="8" customWidth="1"/>
    <col min="16" max="16" width="4" style="8" customWidth="1"/>
    <col min="17" max="17" width="9.140625" style="9"/>
    <col min="18" max="18" width="9.28515625" style="9" bestFit="1" customWidth="1"/>
    <col min="19" max="16384" width="9.140625" style="9"/>
  </cols>
  <sheetData>
    <row r="1" spans="1:16" s="6" customFormat="1" ht="18.75" customHeight="1" x14ac:dyDescent="0.25">
      <c r="A1" s="34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5"/>
      <c r="O1" s="5"/>
      <c r="P1" s="5"/>
    </row>
    <row r="2" spans="1:16" s="6" customFormat="1" ht="18.75" x14ac:dyDescent="0.25">
      <c r="A2" s="1"/>
      <c r="B2" s="1"/>
      <c r="C2" s="11"/>
      <c r="D2" s="2"/>
      <c r="E2" s="2"/>
      <c r="F2" s="12"/>
      <c r="G2" s="12"/>
      <c r="H2" s="12"/>
      <c r="I2" s="2"/>
      <c r="J2" s="2"/>
      <c r="K2" s="2"/>
      <c r="L2" s="2"/>
      <c r="M2" s="2"/>
      <c r="N2" s="5"/>
      <c r="O2" s="5"/>
      <c r="P2" s="5"/>
    </row>
    <row r="3" spans="1:16" s="6" customFormat="1" ht="31.9" customHeight="1" x14ac:dyDescent="0.25">
      <c r="A3" s="36" t="s">
        <v>11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2"/>
      <c r="N3" s="5"/>
      <c r="O3" s="5"/>
      <c r="P3" s="5"/>
    </row>
    <row r="4" spans="1:16" s="6" customFormat="1" ht="37.5" customHeight="1" x14ac:dyDescent="0.25">
      <c r="A4" s="11"/>
      <c r="B4" s="4"/>
      <c r="C4" s="39" t="s">
        <v>23</v>
      </c>
      <c r="D4" s="39"/>
      <c r="E4" s="39"/>
      <c r="F4" s="39"/>
      <c r="G4" s="39"/>
      <c r="H4" s="39"/>
      <c r="I4" s="39"/>
      <c r="J4" s="4"/>
      <c r="K4" s="4"/>
      <c r="L4" s="4"/>
      <c r="M4" s="4"/>
      <c r="N4" s="5"/>
      <c r="O4" s="5"/>
      <c r="P4" s="5"/>
    </row>
    <row r="5" spans="1:16" s="6" customFormat="1" ht="54" customHeight="1" x14ac:dyDescent="0.25">
      <c r="A5" s="37" t="s">
        <v>18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2"/>
      <c r="N5" s="5"/>
      <c r="O5" s="5"/>
      <c r="P5" s="5"/>
    </row>
    <row r="6" spans="1:16" s="6" customFormat="1" ht="9.75" customHeight="1" x14ac:dyDescent="0.25">
      <c r="A6" s="1"/>
      <c r="B6" s="1"/>
      <c r="C6" s="11"/>
      <c r="D6" s="2"/>
      <c r="E6" s="2"/>
      <c r="F6" s="12"/>
      <c r="G6" s="12"/>
      <c r="H6" s="12"/>
      <c r="I6" s="2"/>
      <c r="J6" s="2"/>
      <c r="K6" s="2"/>
      <c r="L6" s="2"/>
      <c r="M6" s="2"/>
      <c r="N6" s="5"/>
      <c r="O6" s="5"/>
      <c r="P6" s="5"/>
    </row>
    <row r="7" spans="1:16" s="6" customFormat="1" ht="89.25" customHeight="1" x14ac:dyDescent="0.25">
      <c r="A7" s="38" t="s">
        <v>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2"/>
      <c r="N7" s="5"/>
      <c r="O7" s="5"/>
      <c r="P7" s="5"/>
    </row>
    <row r="8" spans="1:16" s="6" customFormat="1" ht="59.25" customHeight="1" x14ac:dyDescent="0.25">
      <c r="A8" s="38" t="s">
        <v>21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2"/>
      <c r="N8" s="5"/>
      <c r="O8" s="5"/>
      <c r="P8" s="5"/>
    </row>
    <row r="9" spans="1:16" s="6" customFormat="1" ht="59.25" customHeight="1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ht="45" customHeight="1" x14ac:dyDescent="0.25">
      <c r="C10" s="10" t="s">
        <v>12</v>
      </c>
      <c r="D10" s="40" t="s">
        <v>30</v>
      </c>
      <c r="E10" s="7"/>
      <c r="F10" s="13"/>
      <c r="G10" s="13"/>
      <c r="H10" s="13"/>
      <c r="I10" s="7"/>
      <c r="J10" s="7"/>
      <c r="K10" s="7"/>
      <c r="L10" s="7"/>
      <c r="M10" s="7"/>
    </row>
    <row r="11" spans="1:16" ht="94.5" customHeight="1" x14ac:dyDescent="0.25">
      <c r="A11" s="14" t="s">
        <v>3</v>
      </c>
      <c r="B11" s="14" t="s">
        <v>19</v>
      </c>
      <c r="C11" s="15" t="s">
        <v>1</v>
      </c>
      <c r="D11" s="15" t="s">
        <v>2</v>
      </c>
      <c r="E11" s="15" t="s">
        <v>14</v>
      </c>
      <c r="F11" s="16" t="s">
        <v>13</v>
      </c>
      <c r="G11" s="17" t="s">
        <v>7</v>
      </c>
      <c r="H11" s="17" t="s">
        <v>8</v>
      </c>
      <c r="I11" s="17" t="s">
        <v>5</v>
      </c>
      <c r="J11" s="17" t="s">
        <v>6</v>
      </c>
      <c r="K11" s="18" t="s">
        <v>4</v>
      </c>
      <c r="L11" s="19" t="s">
        <v>0</v>
      </c>
      <c r="M11" s="19" t="s">
        <v>16</v>
      </c>
      <c r="N11" s="20"/>
      <c r="O11" s="21" t="s">
        <v>17</v>
      </c>
    </row>
    <row r="12" spans="1:16" ht="87.75" customHeight="1" x14ac:dyDescent="0.25">
      <c r="A12" s="26">
        <v>1</v>
      </c>
      <c r="B12" s="41" t="s">
        <v>27</v>
      </c>
      <c r="C12" s="42" t="s">
        <v>24</v>
      </c>
      <c r="D12" s="22" t="s">
        <v>22</v>
      </c>
      <c r="E12" s="22">
        <v>47</v>
      </c>
      <c r="F12" s="43">
        <v>25145</v>
      </c>
      <c r="G12" s="23">
        <v>25239</v>
      </c>
      <c r="H12" s="23">
        <v>25427</v>
      </c>
      <c r="I12" s="23"/>
      <c r="J12" s="23"/>
      <c r="K12" s="27">
        <f t="shared" ref="K12:K14" si="0">(STDEV(F12:J12)/L12)*100</f>
        <v>0.56820536880714645</v>
      </c>
      <c r="L12" s="28">
        <f t="shared" ref="L12:L14" si="1">IFERROR(ROUND(AVERAGE(F12:J12),2),0)</f>
        <v>25270.33</v>
      </c>
      <c r="M12" s="28">
        <f t="shared" ref="M12:M14" si="2">L12*E12</f>
        <v>1187705.51</v>
      </c>
      <c r="N12" s="29"/>
      <c r="O12" s="30">
        <f t="shared" ref="O12:O14" si="3">E12*F12</f>
        <v>1181815</v>
      </c>
    </row>
    <row r="13" spans="1:16" ht="82.5" customHeight="1" x14ac:dyDescent="0.25">
      <c r="A13" s="26">
        <v>2</v>
      </c>
      <c r="B13" s="41" t="s">
        <v>28</v>
      </c>
      <c r="C13" s="42" t="s">
        <v>25</v>
      </c>
      <c r="D13" s="22" t="s">
        <v>22</v>
      </c>
      <c r="E13" s="22">
        <v>60</v>
      </c>
      <c r="F13" s="43">
        <v>19080</v>
      </c>
      <c r="G13" s="23">
        <v>19200</v>
      </c>
      <c r="H13" s="23">
        <v>19260</v>
      </c>
      <c r="I13" s="23"/>
      <c r="J13" s="23"/>
      <c r="K13" s="27">
        <f t="shared" si="0"/>
        <v>0.47784939467735554</v>
      </c>
      <c r="L13" s="28">
        <f t="shared" si="1"/>
        <v>19180</v>
      </c>
      <c r="M13" s="28">
        <f t="shared" si="2"/>
        <v>1150800</v>
      </c>
      <c r="N13" s="29"/>
      <c r="O13" s="30">
        <f t="shared" si="3"/>
        <v>1144800</v>
      </c>
    </row>
    <row r="14" spans="1:16" ht="82.5" customHeight="1" x14ac:dyDescent="0.25">
      <c r="A14" s="26">
        <v>3</v>
      </c>
      <c r="B14" s="41" t="s">
        <v>29</v>
      </c>
      <c r="C14" s="42" t="s">
        <v>26</v>
      </c>
      <c r="D14" s="22" t="s">
        <v>22</v>
      </c>
      <c r="E14" s="22">
        <v>1</v>
      </c>
      <c r="F14" s="43">
        <v>10100</v>
      </c>
      <c r="G14" s="23">
        <v>10180</v>
      </c>
      <c r="H14" s="23">
        <v>10200</v>
      </c>
      <c r="I14" s="23"/>
      <c r="J14" s="23"/>
      <c r="K14" s="27">
        <f t="shared" si="0"/>
        <v>0.52081718721743908</v>
      </c>
      <c r="L14" s="28">
        <f t="shared" si="1"/>
        <v>10160</v>
      </c>
      <c r="M14" s="28">
        <f t="shared" si="2"/>
        <v>10160</v>
      </c>
      <c r="N14" s="29"/>
      <c r="O14" s="30">
        <f t="shared" si="3"/>
        <v>10100</v>
      </c>
    </row>
    <row r="15" spans="1:16" ht="94.5" customHeight="1" x14ac:dyDescent="0.25">
      <c r="A15" s="32" t="s">
        <v>20</v>
      </c>
      <c r="B15" s="32"/>
      <c r="C15" s="32"/>
      <c r="D15" s="32"/>
      <c r="E15" s="32"/>
      <c r="F15" s="32"/>
      <c r="G15" s="33"/>
      <c r="H15" s="33"/>
      <c r="I15" s="32"/>
      <c r="J15" s="32"/>
      <c r="K15" s="32"/>
      <c r="L15" s="32"/>
      <c r="M15" s="24" t="e">
        <f>SUM(#REF!)</f>
        <v>#REF!</v>
      </c>
      <c r="N15" s="20"/>
      <c r="O15" s="25" t="e">
        <f>SUM(#REF!)</f>
        <v>#REF!</v>
      </c>
    </row>
    <row r="16" spans="1:16" ht="94.5" customHeight="1" x14ac:dyDescent="0.25">
      <c r="B16" s="31" t="s">
        <v>15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6:16" ht="94.5" customHeight="1" x14ac:dyDescent="0.25">
      <c r="F17" s="12" t="e">
        <f>SUM(#REF!)</f>
        <v>#REF!</v>
      </c>
      <c r="G17" s="12" t="e">
        <f>SUM(#REF!)</f>
        <v>#REF!</v>
      </c>
      <c r="H17" s="12" t="e">
        <f>SUM(#REF!)</f>
        <v>#REF!</v>
      </c>
      <c r="N17" s="9"/>
      <c r="O17" s="9"/>
    </row>
    <row r="18" spans="6:16" ht="94.5" customHeight="1" x14ac:dyDescent="0.25">
      <c r="N18" s="9"/>
      <c r="O18" s="9"/>
    </row>
    <row r="19" spans="6:16" ht="94.5" customHeight="1" x14ac:dyDescent="0.25">
      <c r="N19" s="9"/>
      <c r="O19" s="9"/>
    </row>
    <row r="20" spans="6:16" ht="94.5" customHeight="1" x14ac:dyDescent="0.25">
      <c r="N20" s="9"/>
      <c r="O20" s="9"/>
    </row>
    <row r="21" spans="6:16" ht="94.5" customHeight="1" x14ac:dyDescent="0.25">
      <c r="N21" s="9"/>
      <c r="O21" s="9"/>
    </row>
    <row r="22" spans="6:16" ht="94.5" customHeight="1" x14ac:dyDescent="0.25">
      <c r="N22" s="9"/>
      <c r="O22" s="9"/>
    </row>
    <row r="23" spans="6:16" ht="94.5" customHeight="1" x14ac:dyDescent="0.25">
      <c r="N23" s="9"/>
      <c r="O23" s="9"/>
    </row>
    <row r="24" spans="6:16" ht="94.5" customHeight="1" x14ac:dyDescent="0.25">
      <c r="N24" s="9"/>
      <c r="O24" s="9"/>
    </row>
    <row r="25" spans="6:16" ht="94.5" customHeight="1" x14ac:dyDescent="0.25">
      <c r="N25" s="9"/>
      <c r="O25" s="9"/>
    </row>
    <row r="26" spans="6:16" ht="94.5" customHeight="1" x14ac:dyDescent="0.25">
      <c r="N26" s="9"/>
      <c r="O26" s="9"/>
    </row>
    <row r="27" spans="6:16" ht="94.5" customHeight="1" x14ac:dyDescent="0.25">
      <c r="N27" s="9"/>
      <c r="O27" s="9"/>
    </row>
    <row r="28" spans="6:16" ht="94.5" customHeight="1" x14ac:dyDescent="0.25">
      <c r="N28" s="9"/>
      <c r="O28" s="9"/>
    </row>
    <row r="29" spans="6:16" ht="94.5" customHeight="1" x14ac:dyDescent="0.25">
      <c r="P29" s="9"/>
    </row>
    <row r="30" spans="6:16" ht="94.5" customHeight="1" x14ac:dyDescent="0.25">
      <c r="N30" s="9"/>
      <c r="O30" s="9"/>
    </row>
    <row r="31" spans="6:16" ht="94.5" customHeight="1" x14ac:dyDescent="0.25">
      <c r="N31" s="9"/>
      <c r="O31" s="9"/>
    </row>
    <row r="32" spans="6:16" ht="94.5" customHeight="1" x14ac:dyDescent="0.25">
      <c r="N32" s="9"/>
      <c r="O32" s="9"/>
    </row>
    <row r="33" spans="14:15" ht="94.5" customHeight="1" x14ac:dyDescent="0.25">
      <c r="N33" s="9"/>
      <c r="O33" s="9"/>
    </row>
    <row r="34" spans="14:15" ht="45.75" customHeight="1" x14ac:dyDescent="0.25">
      <c r="N34" s="9"/>
      <c r="O34" s="9"/>
    </row>
    <row r="35" spans="14:15" ht="72.75" customHeight="1" x14ac:dyDescent="0.25">
      <c r="N35" s="9"/>
      <c r="O35" s="9"/>
    </row>
    <row r="36" spans="14:15" ht="45.75" customHeight="1" x14ac:dyDescent="0.25">
      <c r="N36" s="9"/>
      <c r="O36" s="9"/>
    </row>
    <row r="37" spans="14:15" ht="45.75" customHeight="1" x14ac:dyDescent="0.25">
      <c r="N37" s="9"/>
      <c r="O37" s="9"/>
    </row>
    <row r="38" spans="14:15" ht="45.75" customHeight="1" x14ac:dyDescent="0.25">
      <c r="N38" s="9"/>
      <c r="O38" s="9"/>
    </row>
    <row r="39" spans="14:15" ht="45.75" customHeight="1" x14ac:dyDescent="0.25">
      <c r="N39" s="9"/>
      <c r="O39" s="9"/>
    </row>
    <row r="40" spans="14:15" ht="45.75" customHeight="1" x14ac:dyDescent="0.25">
      <c r="N40" s="9"/>
      <c r="O40" s="9"/>
    </row>
    <row r="41" spans="14:15" ht="45.75" customHeight="1" x14ac:dyDescent="0.25">
      <c r="N41" s="9"/>
      <c r="O41" s="9"/>
    </row>
    <row r="42" spans="14:15" ht="45.75" customHeight="1" x14ac:dyDescent="0.25">
      <c r="N42" s="9"/>
      <c r="O42" s="9"/>
    </row>
    <row r="43" spans="14:15" ht="45.75" customHeight="1" x14ac:dyDescent="0.25">
      <c r="N43" s="9"/>
      <c r="O43" s="9"/>
    </row>
    <row r="44" spans="14:15" ht="45.75" customHeight="1" x14ac:dyDescent="0.25">
      <c r="N44" s="9"/>
      <c r="O44" s="9"/>
    </row>
    <row r="45" spans="14:15" ht="45.75" customHeight="1" x14ac:dyDescent="0.25">
      <c r="N45" s="9"/>
      <c r="O45" s="9"/>
    </row>
    <row r="46" spans="14:15" ht="45.75" customHeight="1" x14ac:dyDescent="0.25">
      <c r="N46" s="9"/>
      <c r="O46" s="9"/>
    </row>
    <row r="47" spans="14:15" ht="45.75" customHeight="1" x14ac:dyDescent="0.25"/>
    <row r="48" spans="14:15" ht="45.75" customHeight="1" x14ac:dyDescent="0.25">
      <c r="N48" s="9"/>
      <c r="O48" s="9"/>
    </row>
    <row r="49" spans="14:15" ht="45.75" customHeight="1" x14ac:dyDescent="0.25">
      <c r="N49" s="9"/>
      <c r="O49" s="9"/>
    </row>
    <row r="50" spans="14:15" ht="45.75" customHeight="1" x14ac:dyDescent="0.25">
      <c r="N50" s="9"/>
      <c r="O50" s="9"/>
    </row>
    <row r="51" spans="14:15" ht="45.75" customHeight="1" x14ac:dyDescent="0.25"/>
    <row r="52" spans="14:15" ht="45.75" customHeight="1" x14ac:dyDescent="0.25">
      <c r="N52" s="9"/>
      <c r="O52" s="9"/>
    </row>
    <row r="53" spans="14:15" ht="45.75" customHeight="1" x14ac:dyDescent="0.25">
      <c r="N53" s="9"/>
      <c r="O53" s="9"/>
    </row>
    <row r="54" spans="14:15" ht="45.75" customHeight="1" x14ac:dyDescent="0.25">
      <c r="N54" s="9"/>
      <c r="O54" s="9"/>
    </row>
    <row r="55" spans="14:15" ht="45.75" customHeight="1" x14ac:dyDescent="0.25">
      <c r="N55" s="9"/>
      <c r="O55" s="9"/>
    </row>
    <row r="56" spans="14:15" ht="45.75" customHeight="1" x14ac:dyDescent="0.25"/>
    <row r="57" spans="14:15" ht="45.75" customHeight="1" x14ac:dyDescent="0.25"/>
    <row r="58" spans="14:15" ht="45.75" customHeight="1" x14ac:dyDescent="0.25"/>
    <row r="59" spans="14:15" ht="45.75" customHeight="1" x14ac:dyDescent="0.25"/>
    <row r="60" spans="14:15" ht="45.75" customHeight="1" x14ac:dyDescent="0.25"/>
    <row r="61" spans="14:15" ht="45.75" customHeight="1" x14ac:dyDescent="0.25"/>
    <row r="62" spans="14:15" ht="45.75" customHeight="1" x14ac:dyDescent="0.25"/>
    <row r="63" spans="14:15" ht="45.75" customHeight="1" x14ac:dyDescent="0.25"/>
    <row r="64" spans="14:15" ht="57.6" customHeight="1" x14ac:dyDescent="0.25"/>
    <row r="65" spans="16:16" ht="25.5" customHeight="1" x14ac:dyDescent="0.25">
      <c r="P65" s="9"/>
    </row>
    <row r="66" spans="16:16" ht="45.75" customHeight="1" x14ac:dyDescent="0.25">
      <c r="P66" s="9"/>
    </row>
    <row r="67" spans="16:16" ht="45.75" customHeight="1" x14ac:dyDescent="0.25">
      <c r="P67" s="9"/>
    </row>
    <row r="68" spans="16:16" ht="45.75" customHeight="1" x14ac:dyDescent="0.25">
      <c r="P68" s="9"/>
    </row>
    <row r="69" spans="16:16" ht="45.75" customHeight="1" x14ac:dyDescent="0.25">
      <c r="P69" s="9"/>
    </row>
    <row r="70" spans="16:16" ht="45.75" customHeight="1" x14ac:dyDescent="0.25">
      <c r="P70" s="9"/>
    </row>
    <row r="71" spans="16:16" ht="45.75" customHeight="1" x14ac:dyDescent="0.25">
      <c r="P71" s="9"/>
    </row>
    <row r="72" spans="16:16" ht="45.75" customHeight="1" x14ac:dyDescent="0.25">
      <c r="P72" s="9"/>
    </row>
    <row r="73" spans="16:16" ht="45.75" customHeight="1" x14ac:dyDescent="0.25">
      <c r="P73" s="9"/>
    </row>
    <row r="74" spans="16:16" ht="45.75" customHeight="1" x14ac:dyDescent="0.25">
      <c r="P74" s="9"/>
    </row>
    <row r="75" spans="16:16" ht="18.75" customHeight="1" x14ac:dyDescent="0.25">
      <c r="P75" s="9"/>
    </row>
    <row r="76" spans="16:16" ht="45.75" customHeight="1" x14ac:dyDescent="0.25">
      <c r="P76" s="9"/>
    </row>
    <row r="78" spans="16:16" ht="45.75" customHeight="1" x14ac:dyDescent="0.25">
      <c r="P78" s="9"/>
    </row>
    <row r="79" spans="16:16" ht="45.75" customHeight="1" x14ac:dyDescent="0.25">
      <c r="P79" s="9"/>
    </row>
    <row r="80" spans="16:16" ht="45.75" customHeight="1" x14ac:dyDescent="0.25">
      <c r="P80" s="9"/>
    </row>
    <row r="81" spans="16:16" ht="45.75" customHeight="1" x14ac:dyDescent="0.25">
      <c r="P81" s="9"/>
    </row>
    <row r="82" spans="16:16" ht="45.75" customHeight="1" x14ac:dyDescent="0.25">
      <c r="P82" s="9"/>
    </row>
    <row r="83" spans="16:16" ht="45.75" customHeight="1" x14ac:dyDescent="0.25">
      <c r="P83" s="9"/>
    </row>
    <row r="84" spans="16:16" ht="45.75" customHeight="1" x14ac:dyDescent="0.25">
      <c r="P84" s="9"/>
    </row>
    <row r="85" spans="16:16" ht="45.75" customHeight="1" x14ac:dyDescent="0.25">
      <c r="P85" s="9"/>
    </row>
    <row r="86" spans="16:16" ht="45.75" customHeight="1" x14ac:dyDescent="0.25">
      <c r="P86" s="9"/>
    </row>
    <row r="87" spans="16:16" ht="45.75" customHeight="1" x14ac:dyDescent="0.25">
      <c r="P87" s="9"/>
    </row>
    <row r="88" spans="16:16" ht="45.75" customHeight="1" x14ac:dyDescent="0.25">
      <c r="P88" s="9"/>
    </row>
    <row r="89" spans="16:16" ht="45.75" customHeight="1" x14ac:dyDescent="0.25">
      <c r="P89" s="9"/>
    </row>
    <row r="90" spans="16:16" ht="20.25" customHeight="1" x14ac:dyDescent="0.25">
      <c r="P90" s="9"/>
    </row>
    <row r="91" spans="16:16" ht="19.5" customHeight="1" x14ac:dyDescent="0.25">
      <c r="P91" s="9"/>
    </row>
    <row r="92" spans="16:16" ht="16.5" customHeight="1" x14ac:dyDescent="0.25">
      <c r="P92" s="9"/>
    </row>
    <row r="93" spans="16:16" ht="15.75" customHeight="1" x14ac:dyDescent="0.25">
      <c r="P93" s="9"/>
    </row>
    <row r="94" spans="16:16" ht="15.75" customHeight="1" x14ac:dyDescent="0.25">
      <c r="P94" s="9"/>
    </row>
    <row r="96" spans="16:16" ht="25.5" customHeight="1" x14ac:dyDescent="0.25">
      <c r="P96" s="9"/>
    </row>
    <row r="97" spans="16:16" ht="45.75" customHeight="1" x14ac:dyDescent="0.25">
      <c r="P97" s="9"/>
    </row>
    <row r="98" spans="16:16" ht="45.75" customHeight="1" x14ac:dyDescent="0.25">
      <c r="P98" s="9"/>
    </row>
    <row r="99" spans="16:16" ht="45.75" customHeight="1" x14ac:dyDescent="0.25"/>
    <row r="100" spans="16:16" ht="45.75" customHeight="1" x14ac:dyDescent="0.25">
      <c r="P100" s="9"/>
    </row>
    <row r="101" spans="16:16" ht="45.75" customHeight="1" x14ac:dyDescent="0.25">
      <c r="P101" s="9"/>
    </row>
    <row r="102" spans="16:16" ht="45.75" customHeight="1" x14ac:dyDescent="0.25">
      <c r="P102" s="9"/>
    </row>
    <row r="103" spans="16:16" ht="23.25" customHeight="1" x14ac:dyDescent="0.25">
      <c r="P103" s="9"/>
    </row>
  </sheetData>
  <mergeCells count="9">
    <mergeCell ref="B16:O16"/>
    <mergeCell ref="A15:L15"/>
    <mergeCell ref="A1:M1"/>
    <mergeCell ref="A3:L3"/>
    <mergeCell ref="A5:L5"/>
    <mergeCell ref="A7:L7"/>
    <mergeCell ref="A8:L8"/>
    <mergeCell ref="C4:I4"/>
    <mergeCell ref="A9:P9"/>
  </mergeCells>
  <pageMargins left="0.7" right="0.7" top="0.75" bottom="0.75" header="0.3" footer="0.3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НМЦК проектно-сметным методом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Хвесько Артём Сергеевич</cp:lastModifiedBy>
  <cp:lastPrinted>2020-08-12T11:59:18Z</cp:lastPrinted>
  <dcterms:created xsi:type="dcterms:W3CDTF">2013-12-17T05:16:41Z</dcterms:created>
  <dcterms:modified xsi:type="dcterms:W3CDTF">2026-05-07T05:50:45Z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@Дата регистрации">
    <vt:filetime>2022-10-24T13:04:24Z</vt:filetime>
  </property>
  <property fmtid="{D5CDD505-2E9C-101B-9397-08002B2CF9AE}" pid="3" name="@Ответственный">
    <vt:lpwstr>eb67c12a-0439-440f-9877-9c2b3a00dcdd</vt:lpwstr>
  </property>
  <property fmtid="{D5CDD505-2E9C-101B-9397-08002B2CF9AE}" pid="4" name="#Ответственный">
    <vt:lpwstr>Егорова А. О.</vt:lpwstr>
  </property>
  <property fmtid="{D5CDD505-2E9C-101B-9397-08002B2CF9AE}" pid="5" name="@Регистратор">
    <vt:lpwstr>{e6b8f5df-a875-4ece-aeb9-8654c10361d3}</vt:lpwstr>
  </property>
  <property fmtid="{D5CDD505-2E9C-101B-9397-08002B2CF9AE}" pid="6" name="#Регистратор">
    <vt:lpwstr>Ковалева О. А.</vt:lpwstr>
  </property>
  <property fmtid="{D5CDD505-2E9C-101B-9397-08002B2CF9AE}" pid="7" name="@Регистрационный номер">
    <vt:lpwstr>c28ce08e-acd5-4b52-af2d-830a902a28cf</vt:lpwstr>
  </property>
  <property fmtid="{D5CDD505-2E9C-101B-9397-08002B2CF9AE}" pid="8" name="#Регистрационный номер">
    <vt:lpwstr>СЗД 22-848</vt:lpwstr>
  </property>
</Properties>
</file>