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 Рябинин\Desktop\ТЕАНА 2026\"/>
    </mc:Choice>
  </mc:AlternateContent>
  <bookViews>
    <workbookView xWindow="0" yWindow="0" windowWidth="19200" windowHeight="12150"/>
  </bookViews>
  <sheets>
    <sheet name="Лист3" sheetId="3" r:id="rId1"/>
  </sheets>
  <definedNames>
    <definedName name="_xlnm.Print_Area" localSheetId="0">Лист3!$A$1:$L$80</definedName>
  </definedNames>
  <calcPr calcId="152511"/>
</workbook>
</file>

<file path=xl/calcChain.xml><?xml version="1.0" encoding="utf-8"?>
<calcChain xmlns="http://schemas.openxmlformats.org/spreadsheetml/2006/main">
  <c r="G26" i="3" l="1"/>
  <c r="G25" i="3"/>
  <c r="I25" i="3"/>
  <c r="G39" i="3" l="1"/>
  <c r="H39" i="3" s="1"/>
  <c r="I39" i="3"/>
  <c r="J39" i="3" s="1"/>
  <c r="K39" i="3" s="1"/>
  <c r="G38" i="3"/>
  <c r="H38" i="3" s="1"/>
  <c r="I38" i="3"/>
  <c r="J38" i="3" s="1"/>
  <c r="K38" i="3" s="1"/>
  <c r="G37" i="3" l="1"/>
  <c r="H37" i="3" s="1"/>
  <c r="G36" i="3"/>
  <c r="H36" i="3" s="1"/>
  <c r="G35" i="3"/>
  <c r="I35" i="3" s="1"/>
  <c r="J35" i="3" s="1"/>
  <c r="K35" i="3" s="1"/>
  <c r="G34" i="3"/>
  <c r="H34" i="3" s="1"/>
  <c r="G33" i="3"/>
  <c r="H33" i="3" s="1"/>
  <c r="G32" i="3"/>
  <c r="H32" i="3" s="1"/>
  <c r="H31" i="3"/>
  <c r="H30" i="3"/>
  <c r="H29" i="3"/>
  <c r="H28" i="3"/>
  <c r="H27" i="3"/>
  <c r="H26" i="3"/>
  <c r="H25" i="3"/>
  <c r="G24" i="3"/>
  <c r="H24" i="3" s="1"/>
  <c r="G23" i="3"/>
  <c r="H23" i="3" s="1"/>
  <c r="G19" i="3"/>
  <c r="I19" i="3" s="1"/>
  <c r="J19" i="3" s="1"/>
  <c r="K19" i="3" s="1"/>
  <c r="G17" i="3"/>
  <c r="I17" i="3" s="1"/>
  <c r="J17" i="3" s="1"/>
  <c r="K17" i="3" s="1"/>
  <c r="G16" i="3"/>
  <c r="G15" i="3"/>
  <c r="G14" i="3"/>
  <c r="G22" i="3"/>
  <c r="I22" i="3" s="1"/>
  <c r="J22" i="3" s="1"/>
  <c r="K22" i="3" s="1"/>
  <c r="G21" i="3"/>
  <c r="I21" i="3" s="1"/>
  <c r="J21" i="3" s="1"/>
  <c r="K21" i="3" s="1"/>
  <c r="G20" i="3"/>
  <c r="I20" i="3" s="1"/>
  <c r="J20" i="3" s="1"/>
  <c r="K20" i="3" s="1"/>
  <c r="G18" i="3"/>
  <c r="I18" i="3" s="1"/>
  <c r="J18" i="3" s="1"/>
  <c r="K18" i="3" s="1"/>
  <c r="I37" i="3" l="1"/>
  <c r="J37" i="3" s="1"/>
  <c r="K37" i="3" s="1"/>
  <c r="I36" i="3"/>
  <c r="J36" i="3" s="1"/>
  <c r="K36" i="3" s="1"/>
  <c r="H35" i="3"/>
  <c r="I23" i="3"/>
  <c r="J23" i="3" s="1"/>
  <c r="K23" i="3" s="1"/>
  <c r="I24" i="3"/>
  <c r="J24" i="3" s="1"/>
  <c r="K24" i="3" s="1"/>
  <c r="J25" i="3"/>
  <c r="K25" i="3" s="1"/>
  <c r="I26" i="3"/>
  <c r="J26" i="3" s="1"/>
  <c r="K26" i="3" s="1"/>
  <c r="I27" i="3"/>
  <c r="J27" i="3" s="1"/>
  <c r="K27" i="3" s="1"/>
  <c r="I28" i="3"/>
  <c r="J28" i="3" s="1"/>
  <c r="K28" i="3" s="1"/>
  <c r="I29" i="3"/>
  <c r="J29" i="3" s="1"/>
  <c r="K29" i="3" s="1"/>
  <c r="I30" i="3"/>
  <c r="J30" i="3" s="1"/>
  <c r="K30" i="3" s="1"/>
  <c r="I31" i="3"/>
  <c r="J31" i="3" s="1"/>
  <c r="K31" i="3" s="1"/>
  <c r="I32" i="3"/>
  <c r="J32" i="3" s="1"/>
  <c r="K32" i="3" s="1"/>
  <c r="I33" i="3"/>
  <c r="J33" i="3" s="1"/>
  <c r="K33" i="3" s="1"/>
  <c r="I34" i="3"/>
  <c r="J34" i="3" s="1"/>
  <c r="K34" i="3" s="1"/>
  <c r="H17" i="3"/>
  <c r="H18" i="3"/>
  <c r="H19" i="3"/>
  <c r="H20" i="3"/>
  <c r="H21" i="3"/>
  <c r="H22" i="3"/>
  <c r="H15" i="3" l="1"/>
  <c r="G13" i="3" l="1"/>
  <c r="I15" i="3" l="1"/>
  <c r="J15" i="3" s="1"/>
  <c r="K15" i="3" s="1"/>
  <c r="I14" i="3"/>
  <c r="J14" i="3" s="1"/>
  <c r="K14" i="3" s="1"/>
  <c r="H14" i="3"/>
  <c r="I13" i="3"/>
  <c r="J13" i="3" s="1"/>
  <c r="K13" i="3" s="1"/>
  <c r="H13" i="3"/>
  <c r="I16" i="3"/>
  <c r="J16" i="3" s="1"/>
  <c r="K16" i="3" s="1"/>
  <c r="H16" i="3"/>
  <c r="G12" i="3"/>
  <c r="H12" i="3" l="1"/>
  <c r="H40" i="3" s="1"/>
  <c r="I12" i="3"/>
  <c r="J12" i="3" s="1"/>
  <c r="K12" i="3" s="1"/>
</calcChain>
</file>

<file path=xl/sharedStrings.xml><?xml version="1.0" encoding="utf-8"?>
<sst xmlns="http://schemas.openxmlformats.org/spreadsheetml/2006/main" count="67" uniqueCount="52">
  <si>
    <t>Расчет</t>
  </si>
  <si>
    <t>Ед.изм.</t>
  </si>
  <si>
    <t>Наименование объекта закупки</t>
  </si>
  <si>
    <t>НМЦК (руб)</t>
  </si>
  <si>
    <t>Используемый метод определения НМЦК с обоснованием: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</si>
  <si>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</si>
  <si>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</si>
  <si>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</si>
  <si>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</si>
  <si>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</si>
  <si>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</si>
  <si>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</si>
  <si>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</si>
  <si>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</si>
  <si>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2 (ц1)</t>
  </si>
  <si>
    <t>ИИ 3 (ц3)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</si>
  <si>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</si>
  <si>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</si>
  <si>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</si>
  <si>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</si>
  <si>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Описание объекта закупки</t>
  </si>
  <si>
    <t xml:space="preserve">Форма обоснования начальной (максимальной) цены контракта </t>
  </si>
  <si>
    <t>Приложение № 3</t>
  </si>
  <si>
    <t>к государственному контракту</t>
  </si>
  <si>
    <t>Источник информации 1 - Коммерческое предложение 1</t>
  </si>
  <si>
    <t>Источник информации 2 - Коммерческое предложение 2</t>
  </si>
  <si>
    <t>Источник информации 3 - Коммерческое предложение 3</t>
  </si>
  <si>
    <t xml:space="preserve">Дата подготовки обоснования НМЦК:  </t>
  </si>
  <si>
    <t xml:space="preserve"> </t>
  </si>
  <si>
    <t>Начальник ОКБИ и ХО</t>
  </si>
  <si>
    <t>майор внутренней службы</t>
  </si>
  <si>
    <t>н/ч</t>
  </si>
  <si>
    <t>В результате исследования начальная (максимальная) цена контракта составила 52 638 рубля 33 копеек</t>
  </si>
  <si>
    <t>Термостат с/у</t>
  </si>
  <si>
    <t xml:space="preserve">Радиатор охлаждения с/у </t>
  </si>
  <si>
    <t>Заправка кондиционера</t>
  </si>
  <si>
    <t>Втулка передняя стабилизатора с/у</t>
  </si>
  <si>
    <t>Тяга рулевая левая с/у</t>
  </si>
  <si>
    <t>Тяга рулевая правая с/у</t>
  </si>
  <si>
    <t xml:space="preserve">Развал-схождения </t>
  </si>
  <si>
    <t>Прокладка помпы NISSAN</t>
  </si>
  <si>
    <t>Термостат LYNX</t>
  </si>
  <si>
    <t>Герметик VICTOR REINZ</t>
  </si>
  <si>
    <t>Радиатор охлаждения NISSEN</t>
  </si>
  <si>
    <t>Тяга рулевая CTR</t>
  </si>
  <si>
    <t>Хомут 40 60 NORMA</t>
  </si>
  <si>
    <t>Втулки стабилизатора переднего LYNXAUTO</t>
  </si>
  <si>
    <t xml:space="preserve">Антифриз красный FELX 5кг </t>
  </si>
  <si>
    <t>шт</t>
  </si>
  <si>
    <t>Минимальное КП исх-4209 от 28.08.2026 на сумму 50 500,00</t>
  </si>
  <si>
    <t>Д.А. Хаймов</t>
  </si>
  <si>
    <t>№ ______ от "___" _____________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</si>
</sst>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2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4" fontId="1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2" fillId="0" borderId="1" xfId="0" applyFont="1" applyBorder="1" applyAlignment="1">
      <alignment vertical="center"/>
    </xf>
    <xf numFmtId="0" fontId="10" fillId="0" borderId="1" xfId="0" applyFont="1" applyBorder="1" applyAlignment="1">
      <alignment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40104</xdr:colOff>
      <xdr:row>41</xdr:row>
      <xdr:rowOff>0</xdr:rowOff>
    </xdr:from>
    <xdr:to>
      <xdr:col>0</xdr:col>
      <xdr:colOff>2850614</xdr:colOff>
      <xdr:row>43</xdr:row>
      <xdr:rowOff>284361</xdr:rowOff>
    </xdr:to>
    <xdr:pic>
      <xdr:nvPicPr>
        <xdr:cNvPr id="4" name="Рисунок 3" descr="001.jpg"/>
        <xdr:cNvPicPr/>
      </xdr:nvPicPr>
      <xdr:blipFill>
        <a:blip xmlns:r="http://schemas.openxmlformats.org/officeDocument/2006/relationships" r:embed="rId1" cstate="print"/>
        <a:srcRect l="13432" t="10437" r="40760" b="78112"/>
        <a:stretch>
          <a:fillRect/>
        </a:stretch>
      </xdr:blipFill>
      <xdr:spPr>
        <a:xfrm>
          <a:off x="40104" y="3739816"/>
          <a:ext cx="2810510" cy="9616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6"/>
  <sheetViews>
    <sheetView tabSelected="1" view="pageBreakPreview" zoomScale="90" zoomScaleNormal="100" zoomScaleSheetLayoutView="90" workbookViewId="0">
      <selection activeCell="I3" sqref="I3:K3"/>
    </sheetView>
  </sheetViews>
  <sheetFormatPr defaultRowHeight="15" x14ac:dyDescent="0.25"/>
  <cols>
    <col min="1" max="1" width="47.85546875" customWidth="1"/>
    <col min="2" max="2" width="8.28515625" customWidth="1"/>
    <col min="3" max="3" width="6.7109375" customWidth="1"/>
    <col min="4" max="4" width="17.28515625" customWidth="1"/>
    <col min="5" max="5" width="16" customWidth="1"/>
    <col min="6" max="6" width="16.42578125" customWidth="1"/>
    <col min="7" max="7" width="11.28515625" customWidth="1"/>
    <col min="8" max="8" width="15.7109375" customWidth="1"/>
    <col min="9" max="9" width="10.5703125" customWidth="1"/>
    <col min="10" max="10" width="16.28515625" customWidth="1"/>
    <col min="11" max="11" width="27.5703125" customWidth="1"/>
  </cols>
  <sheetData>
    <row r="1" spans="1:13" ht="15.75" x14ac:dyDescent="0.25">
      <c r="I1" s="29" t="s">
        <v>22</v>
      </c>
      <c r="J1" s="29"/>
      <c r="K1" s="29"/>
    </row>
    <row r="2" spans="1:13" ht="15.75" x14ac:dyDescent="0.25">
      <c r="I2" s="29" t="s">
        <v>23</v>
      </c>
      <c r="J2" s="29"/>
      <c r="K2" s="29"/>
    </row>
    <row r="3" spans="1:13" ht="15.75" x14ac:dyDescent="0.25">
      <c r="I3" s="29" t="s">
        <v>51</v>
      </c>
      <c r="J3" s="29"/>
      <c r="K3" s="29"/>
    </row>
    <row r="4" spans="1:13" ht="15.75" x14ac:dyDescent="0.25">
      <c r="I4" s="29"/>
      <c r="J4" s="29"/>
      <c r="K4" s="29"/>
    </row>
    <row r="5" spans="1:13" ht="15.75" x14ac:dyDescent="0.25">
      <c r="I5" s="29"/>
      <c r="J5" s="29"/>
      <c r="K5" s="29"/>
    </row>
    <row r="6" spans="1:13" ht="15.75" x14ac:dyDescent="0.25">
      <c r="H6" s="32"/>
      <c r="I6" s="32"/>
      <c r="J6" s="32"/>
    </row>
    <row r="7" spans="1:13" ht="16.5" x14ac:dyDescent="0.25">
      <c r="A7" s="34" t="s">
        <v>21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1"/>
      <c r="M7" s="1"/>
    </row>
    <row r="8" spans="1:13" ht="37.5" customHeight="1" x14ac:dyDescent="0.25">
      <c r="A8" s="7" t="s">
        <v>4</v>
      </c>
      <c r="B8" s="35" t="s">
        <v>5</v>
      </c>
      <c r="C8" s="35"/>
      <c r="D8" s="35"/>
      <c r="E8" s="35"/>
      <c r="F8" s="35"/>
      <c r="G8" s="35"/>
      <c r="H8" s="35"/>
      <c r="I8" s="35"/>
      <c r="J8" s="35"/>
      <c r="K8" s="35"/>
      <c r="L8" s="1"/>
      <c r="M8" s="1"/>
    </row>
    <row r="9" spans="1:13" ht="15" hidden="1" customHeight="1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"/>
      <c r="M9" s="1"/>
    </row>
    <row r="10" spans="1:13" ht="36.75" customHeight="1" x14ac:dyDescent="0.25">
      <c r="A10" s="6" t="s">
        <v>20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1"/>
      <c r="M10" s="1"/>
    </row>
    <row r="11" spans="1:13" ht="57" x14ac:dyDescent="0.25">
      <c r="A11" s="14" t="s">
        <v>2</v>
      </c>
      <c r="B11" s="19" t="s">
        <v>1</v>
      </c>
      <c r="C11" s="19" t="s">
        <v>17</v>
      </c>
      <c r="D11" s="14" t="s">
        <v>13</v>
      </c>
      <c r="E11" s="14" t="s">
        <v>14</v>
      </c>
      <c r="F11" s="14" t="s">
        <v>15</v>
      </c>
      <c r="G11" s="20" t="s">
        <v>16</v>
      </c>
      <c r="H11" s="14" t="s">
        <v>3</v>
      </c>
      <c r="I11" s="14" t="s">
        <v>0</v>
      </c>
      <c r="J11" s="19" t="s">
        <v>19</v>
      </c>
      <c r="K11" s="19" t="s">
        <v>18</v>
      </c>
      <c r="L11" s="1"/>
      <c r="M11" s="1"/>
    </row>
    <row r="12" spans="1:13" x14ac:dyDescent="0.25">
      <c r="A12" s="24" t="s">
        <v>33</v>
      </c>
      <c r="B12" s="5" t="s">
        <v>31</v>
      </c>
      <c r="C12" s="5">
        <v>1</v>
      </c>
      <c r="D12" s="8">
        <v>3000</v>
      </c>
      <c r="E12" s="12">
        <v>3000</v>
      </c>
      <c r="F12" s="12">
        <v>3000</v>
      </c>
      <c r="G12" s="12">
        <f t="shared" ref="G12" si="0">(D12+E12+F12)/3</f>
        <v>3000</v>
      </c>
      <c r="H12" s="13">
        <f t="shared" ref="H12" si="1">C12*G12</f>
        <v>3000</v>
      </c>
      <c r="I12" s="5">
        <f t="shared" ref="I12" si="2">((G12-D12)*(G12-D12)+(G12-E12)*(G12-E12)+(G12-F12)*(G12-F12))/2</f>
        <v>0</v>
      </c>
      <c r="J12" s="14">
        <f t="shared" ref="J12" si="3">SQRT(I12)</f>
        <v>0</v>
      </c>
      <c r="K12" s="5">
        <f t="shared" ref="K12" si="4">J12/G12*100</f>
        <v>0</v>
      </c>
      <c r="L12" s="1"/>
      <c r="M12" s="1"/>
    </row>
    <row r="13" spans="1:13" x14ac:dyDescent="0.25">
      <c r="A13" s="21" t="s">
        <v>34</v>
      </c>
      <c r="B13" s="5" t="s">
        <v>31</v>
      </c>
      <c r="C13" s="5">
        <v>1</v>
      </c>
      <c r="D13" s="8">
        <v>8000</v>
      </c>
      <c r="E13" s="12">
        <v>8000</v>
      </c>
      <c r="F13" s="12">
        <v>8000</v>
      </c>
      <c r="G13" s="12">
        <f t="shared" ref="G13" si="5">(D13+E13+F13)/3</f>
        <v>8000</v>
      </c>
      <c r="H13" s="13">
        <f t="shared" ref="H13:H16" si="6">C13*G13</f>
        <v>8000</v>
      </c>
      <c r="I13" s="5">
        <f t="shared" ref="I13:I34" si="7">((G13-D13)*(G13-D13)+(G13-E13)*(G13-E13)+(G13-F13)*(G13-F13))/2</f>
        <v>0</v>
      </c>
      <c r="J13" s="14">
        <f t="shared" ref="J13:J34" si="8">SQRT(I13)</f>
        <v>0</v>
      </c>
      <c r="K13" s="5">
        <f t="shared" ref="K13:K34" si="9">J13/G13*100</f>
        <v>0</v>
      </c>
      <c r="L13" s="1"/>
      <c r="M13" s="1"/>
    </row>
    <row r="14" spans="1:13" x14ac:dyDescent="0.25">
      <c r="A14" s="21" t="s">
        <v>35</v>
      </c>
      <c r="B14" s="5" t="s">
        <v>31</v>
      </c>
      <c r="C14" s="5">
        <v>1</v>
      </c>
      <c r="D14" s="8">
        <v>5000</v>
      </c>
      <c r="E14" s="12">
        <v>6000</v>
      </c>
      <c r="F14" s="12">
        <v>5000</v>
      </c>
      <c r="G14" s="12">
        <f t="shared" ref="G14:G19" si="10">(D14+E14+F14)/3</f>
        <v>5333.333333333333</v>
      </c>
      <c r="H14" s="13">
        <f t="shared" si="6"/>
        <v>5333.333333333333</v>
      </c>
      <c r="I14" s="5">
        <f t="shared" si="7"/>
        <v>333333.33333333331</v>
      </c>
      <c r="J14" s="14">
        <f t="shared" si="8"/>
        <v>577.35026918962569</v>
      </c>
      <c r="K14" s="5">
        <f t="shared" si="9"/>
        <v>10.825317547305483</v>
      </c>
      <c r="L14" s="1"/>
      <c r="M14" s="1"/>
    </row>
    <row r="15" spans="1:13" x14ac:dyDescent="0.25">
      <c r="A15" s="22" t="s">
        <v>36</v>
      </c>
      <c r="B15" s="5" t="s">
        <v>31</v>
      </c>
      <c r="C15" s="5">
        <v>1</v>
      </c>
      <c r="D15" s="8">
        <v>2000</v>
      </c>
      <c r="E15" s="12">
        <v>2000</v>
      </c>
      <c r="F15" s="12">
        <v>2500</v>
      </c>
      <c r="G15" s="12">
        <f t="shared" si="10"/>
        <v>2166.6666666666665</v>
      </c>
      <c r="H15" s="13">
        <f t="shared" si="6"/>
        <v>2166.6666666666665</v>
      </c>
      <c r="I15" s="5">
        <f t="shared" si="7"/>
        <v>83333.333333333328</v>
      </c>
      <c r="J15" s="14">
        <f t="shared" si="8"/>
        <v>288.67513459481285</v>
      </c>
      <c r="K15" s="5">
        <f t="shared" si="9"/>
        <v>13.323467750529824</v>
      </c>
      <c r="L15" s="1"/>
      <c r="M15" s="1"/>
    </row>
    <row r="16" spans="1:13" x14ac:dyDescent="0.25">
      <c r="A16" s="21" t="s">
        <v>37</v>
      </c>
      <c r="B16" s="5" t="s">
        <v>31</v>
      </c>
      <c r="C16" s="5">
        <v>1</v>
      </c>
      <c r="D16" s="8">
        <v>2200</v>
      </c>
      <c r="E16" s="12">
        <v>2200</v>
      </c>
      <c r="F16" s="12">
        <v>2200</v>
      </c>
      <c r="G16" s="12">
        <f t="shared" si="10"/>
        <v>2200</v>
      </c>
      <c r="H16" s="13">
        <f t="shared" si="6"/>
        <v>2200</v>
      </c>
      <c r="I16" s="5">
        <f t="shared" si="7"/>
        <v>0</v>
      </c>
      <c r="J16" s="14">
        <f t="shared" si="8"/>
        <v>0</v>
      </c>
      <c r="K16" s="5">
        <f t="shared" si="9"/>
        <v>0</v>
      </c>
      <c r="L16" s="1"/>
      <c r="M16" s="1"/>
    </row>
    <row r="17" spans="1:13" x14ac:dyDescent="0.25">
      <c r="A17" s="22" t="s">
        <v>38</v>
      </c>
      <c r="B17" s="5" t="s">
        <v>31</v>
      </c>
      <c r="C17" s="5">
        <v>1</v>
      </c>
      <c r="D17" s="8">
        <v>2200</v>
      </c>
      <c r="E17" s="12">
        <v>2200</v>
      </c>
      <c r="F17" s="12">
        <v>2200</v>
      </c>
      <c r="G17" s="12">
        <f t="shared" si="10"/>
        <v>2200</v>
      </c>
      <c r="H17" s="13">
        <f t="shared" ref="H17:H34" si="11">C17*G17</f>
        <v>2200</v>
      </c>
      <c r="I17" s="5">
        <f t="shared" si="7"/>
        <v>0</v>
      </c>
      <c r="J17" s="14">
        <f t="shared" si="8"/>
        <v>0</v>
      </c>
      <c r="K17" s="5">
        <f t="shared" si="9"/>
        <v>0</v>
      </c>
      <c r="L17" s="1"/>
      <c r="M17" s="1"/>
    </row>
    <row r="18" spans="1:13" x14ac:dyDescent="0.25">
      <c r="A18" s="22" t="s">
        <v>39</v>
      </c>
      <c r="B18" s="5" t="s">
        <v>31</v>
      </c>
      <c r="C18" s="5">
        <v>1</v>
      </c>
      <c r="D18" s="8">
        <v>2000</v>
      </c>
      <c r="E18" s="12">
        <v>4000</v>
      </c>
      <c r="F18" s="12">
        <v>4000</v>
      </c>
      <c r="G18" s="12">
        <f t="shared" si="10"/>
        <v>3333.3333333333335</v>
      </c>
      <c r="H18" s="13">
        <f t="shared" si="11"/>
        <v>3333.3333333333335</v>
      </c>
      <c r="I18" s="5">
        <f t="shared" si="7"/>
        <v>1333333.3333333335</v>
      </c>
      <c r="J18" s="14">
        <f t="shared" si="8"/>
        <v>1154.7005383792516</v>
      </c>
      <c r="K18" s="5">
        <f t="shared" si="9"/>
        <v>34.641016151377549</v>
      </c>
      <c r="L18" s="1"/>
      <c r="M18" s="1"/>
    </row>
    <row r="19" spans="1:13" x14ac:dyDescent="0.25">
      <c r="A19" s="22" t="s">
        <v>40</v>
      </c>
      <c r="B19" s="5" t="s">
        <v>48</v>
      </c>
      <c r="C19" s="5">
        <v>1</v>
      </c>
      <c r="D19" s="8">
        <v>400</v>
      </c>
      <c r="E19" s="12">
        <v>400</v>
      </c>
      <c r="F19" s="12">
        <v>400</v>
      </c>
      <c r="G19" s="12">
        <f t="shared" si="10"/>
        <v>400</v>
      </c>
      <c r="H19" s="13">
        <f t="shared" si="11"/>
        <v>400</v>
      </c>
      <c r="I19" s="5">
        <f t="shared" si="7"/>
        <v>0</v>
      </c>
      <c r="J19" s="14">
        <f t="shared" si="8"/>
        <v>0</v>
      </c>
      <c r="K19" s="5">
        <f t="shared" si="9"/>
        <v>0</v>
      </c>
      <c r="L19" s="1"/>
      <c r="M19" s="1"/>
    </row>
    <row r="20" spans="1:13" x14ac:dyDescent="0.25">
      <c r="A20" s="22" t="s">
        <v>41</v>
      </c>
      <c r="B20" s="5" t="s">
        <v>48</v>
      </c>
      <c r="C20" s="5">
        <v>1</v>
      </c>
      <c r="D20" s="8">
        <v>2800</v>
      </c>
      <c r="E20" s="12">
        <v>2800</v>
      </c>
      <c r="F20" s="12">
        <v>2800</v>
      </c>
      <c r="G20" s="12">
        <f t="shared" ref="G20:G34" si="12">(D20+E20+F20)/3</f>
        <v>2800</v>
      </c>
      <c r="H20" s="13">
        <f t="shared" si="11"/>
        <v>2800</v>
      </c>
      <c r="I20" s="5">
        <f t="shared" si="7"/>
        <v>0</v>
      </c>
      <c r="J20" s="14">
        <f t="shared" si="8"/>
        <v>0</v>
      </c>
      <c r="K20" s="5">
        <f t="shared" si="9"/>
        <v>0</v>
      </c>
      <c r="L20" s="1"/>
      <c r="M20" s="1"/>
    </row>
    <row r="21" spans="1:13" ht="18.75" customHeight="1" x14ac:dyDescent="0.25">
      <c r="A21" s="22" t="s">
        <v>42</v>
      </c>
      <c r="B21" s="5" t="s">
        <v>48</v>
      </c>
      <c r="C21" s="5">
        <v>1</v>
      </c>
      <c r="D21" s="8">
        <v>1000</v>
      </c>
      <c r="E21" s="12">
        <v>1000</v>
      </c>
      <c r="F21" s="12">
        <v>1000</v>
      </c>
      <c r="G21" s="12">
        <f t="shared" si="12"/>
        <v>1000</v>
      </c>
      <c r="H21" s="13">
        <f t="shared" si="11"/>
        <v>1000</v>
      </c>
      <c r="I21" s="5">
        <f t="shared" si="7"/>
        <v>0</v>
      </c>
      <c r="J21" s="14">
        <f t="shared" si="8"/>
        <v>0</v>
      </c>
      <c r="K21" s="5">
        <f t="shared" si="9"/>
        <v>0</v>
      </c>
      <c r="L21" s="1"/>
      <c r="M21" s="1"/>
    </row>
    <row r="22" spans="1:13" x14ac:dyDescent="0.25">
      <c r="A22" s="22" t="s">
        <v>47</v>
      </c>
      <c r="B22" s="5" t="s">
        <v>48</v>
      </c>
      <c r="C22" s="5">
        <v>2</v>
      </c>
      <c r="D22" s="8">
        <v>2800</v>
      </c>
      <c r="E22" s="12">
        <v>3800</v>
      </c>
      <c r="F22" s="12">
        <v>2800</v>
      </c>
      <c r="G22" s="12">
        <f t="shared" si="12"/>
        <v>3133.3333333333335</v>
      </c>
      <c r="H22" s="13">
        <f t="shared" si="11"/>
        <v>6266.666666666667</v>
      </c>
      <c r="I22" s="5">
        <f t="shared" si="7"/>
        <v>333333.33333333337</v>
      </c>
      <c r="J22" s="14">
        <f t="shared" si="8"/>
        <v>577.35026918962581</v>
      </c>
      <c r="K22" s="5">
        <f t="shared" si="9"/>
        <v>18.426072420945502</v>
      </c>
      <c r="L22" s="1"/>
      <c r="M22" s="1"/>
    </row>
    <row r="23" spans="1:13" x14ac:dyDescent="0.25">
      <c r="A23" s="22" t="s">
        <v>43</v>
      </c>
      <c r="B23" s="5" t="s">
        <v>48</v>
      </c>
      <c r="C23" s="5">
        <v>1</v>
      </c>
      <c r="D23" s="8">
        <v>14800</v>
      </c>
      <c r="E23" s="12">
        <v>14800</v>
      </c>
      <c r="F23" s="12">
        <v>14800</v>
      </c>
      <c r="G23" s="12">
        <f t="shared" si="12"/>
        <v>14800</v>
      </c>
      <c r="H23" s="13">
        <f t="shared" si="11"/>
        <v>14800</v>
      </c>
      <c r="I23" s="5">
        <f t="shared" si="7"/>
        <v>0</v>
      </c>
      <c r="J23" s="14">
        <f t="shared" si="8"/>
        <v>0</v>
      </c>
      <c r="K23" s="5">
        <f t="shared" si="9"/>
        <v>0</v>
      </c>
      <c r="L23" s="1"/>
      <c r="M23" s="1"/>
    </row>
    <row r="24" spans="1:13" x14ac:dyDescent="0.25">
      <c r="A24" s="21" t="s">
        <v>44</v>
      </c>
      <c r="B24" s="5" t="s">
        <v>48</v>
      </c>
      <c r="C24" s="5">
        <v>2</v>
      </c>
      <c r="D24" s="8">
        <v>3200</v>
      </c>
      <c r="E24" s="12">
        <v>3200</v>
      </c>
      <c r="F24" s="12">
        <v>3200</v>
      </c>
      <c r="G24" s="12">
        <f t="shared" si="12"/>
        <v>3200</v>
      </c>
      <c r="H24" s="13">
        <f t="shared" si="11"/>
        <v>6400</v>
      </c>
      <c r="I24" s="5">
        <f t="shared" si="7"/>
        <v>0</v>
      </c>
      <c r="J24" s="14">
        <f t="shared" si="8"/>
        <v>0</v>
      </c>
      <c r="K24" s="5">
        <f t="shared" si="9"/>
        <v>0</v>
      </c>
      <c r="L24" s="1"/>
      <c r="M24" s="1"/>
    </row>
    <row r="25" spans="1:13" x14ac:dyDescent="0.25">
      <c r="A25" s="21" t="s">
        <v>45</v>
      </c>
      <c r="B25" s="5" t="s">
        <v>48</v>
      </c>
      <c r="C25" s="5">
        <v>1</v>
      </c>
      <c r="D25" s="8">
        <v>100</v>
      </c>
      <c r="E25" s="12">
        <v>100</v>
      </c>
      <c r="F25" s="12">
        <v>100</v>
      </c>
      <c r="G25" s="12">
        <f t="shared" si="12"/>
        <v>100</v>
      </c>
      <c r="H25" s="13">
        <f t="shared" si="11"/>
        <v>100</v>
      </c>
      <c r="I25" s="5">
        <f t="shared" si="7"/>
        <v>0</v>
      </c>
      <c r="J25" s="14">
        <f t="shared" si="8"/>
        <v>0</v>
      </c>
      <c r="K25" s="5">
        <f t="shared" si="9"/>
        <v>0</v>
      </c>
      <c r="L25" s="1"/>
      <c r="M25" s="1"/>
    </row>
    <row r="26" spans="1:13" x14ac:dyDescent="0.25">
      <c r="A26" s="21" t="s">
        <v>46</v>
      </c>
      <c r="B26" s="5" t="s">
        <v>48</v>
      </c>
      <c r="C26" s="5">
        <v>2</v>
      </c>
      <c r="D26" s="8">
        <v>1000</v>
      </c>
      <c r="E26" s="12">
        <v>1000</v>
      </c>
      <c r="F26" s="12">
        <v>1000</v>
      </c>
      <c r="G26" s="12">
        <f t="shared" si="12"/>
        <v>1000</v>
      </c>
      <c r="H26" s="13">
        <f t="shared" si="11"/>
        <v>2000</v>
      </c>
      <c r="I26" s="5">
        <f t="shared" si="7"/>
        <v>0</v>
      </c>
      <c r="J26" s="14">
        <f t="shared" si="8"/>
        <v>0</v>
      </c>
      <c r="K26" s="5">
        <f t="shared" si="9"/>
        <v>0</v>
      </c>
      <c r="L26" s="1"/>
      <c r="M26" s="1"/>
    </row>
    <row r="27" spans="1:13" x14ac:dyDescent="0.25">
      <c r="A27" s="21"/>
      <c r="B27" s="5"/>
      <c r="C27" s="5"/>
      <c r="D27" s="8"/>
      <c r="E27" s="12"/>
      <c r="F27" s="12"/>
      <c r="G27" s="12"/>
      <c r="H27" s="13">
        <f t="shared" si="11"/>
        <v>0</v>
      </c>
      <c r="I27" s="5">
        <f t="shared" si="7"/>
        <v>0</v>
      </c>
      <c r="J27" s="14">
        <f t="shared" si="8"/>
        <v>0</v>
      </c>
      <c r="K27" s="5" t="e">
        <f t="shared" si="9"/>
        <v>#DIV/0!</v>
      </c>
      <c r="L27" s="1"/>
      <c r="M27" s="1"/>
    </row>
    <row r="28" spans="1:13" x14ac:dyDescent="0.25">
      <c r="A28" s="21"/>
      <c r="B28" s="5"/>
      <c r="C28" s="5"/>
      <c r="D28" s="8"/>
      <c r="E28" s="12"/>
      <c r="F28" s="12"/>
      <c r="G28" s="12"/>
      <c r="H28" s="13">
        <f t="shared" si="11"/>
        <v>0</v>
      </c>
      <c r="I28" s="5">
        <f t="shared" si="7"/>
        <v>0</v>
      </c>
      <c r="J28" s="14">
        <f t="shared" si="8"/>
        <v>0</v>
      </c>
      <c r="K28" s="5" t="e">
        <f t="shared" si="9"/>
        <v>#DIV/0!</v>
      </c>
      <c r="L28" s="1"/>
      <c r="M28" s="1"/>
    </row>
    <row r="29" spans="1:13" x14ac:dyDescent="0.25">
      <c r="A29" s="21"/>
      <c r="B29" s="5"/>
      <c r="C29" s="5"/>
      <c r="D29" s="8"/>
      <c r="E29" s="12"/>
      <c r="F29" s="12"/>
      <c r="G29" s="12"/>
      <c r="H29" s="13">
        <f t="shared" si="11"/>
        <v>0</v>
      </c>
      <c r="I29" s="5">
        <f t="shared" si="7"/>
        <v>0</v>
      </c>
      <c r="J29" s="14">
        <f t="shared" si="8"/>
        <v>0</v>
      </c>
      <c r="K29" s="5" t="e">
        <f t="shared" si="9"/>
        <v>#DIV/0!</v>
      </c>
      <c r="L29" s="1"/>
      <c r="M29" s="1"/>
    </row>
    <row r="30" spans="1:13" x14ac:dyDescent="0.25">
      <c r="A30" s="21"/>
      <c r="B30" s="5"/>
      <c r="C30" s="5"/>
      <c r="D30" s="8"/>
      <c r="E30" s="12"/>
      <c r="F30" s="12"/>
      <c r="G30" s="12"/>
      <c r="H30" s="13">
        <f t="shared" si="11"/>
        <v>0</v>
      </c>
      <c r="I30" s="5">
        <f t="shared" si="7"/>
        <v>0</v>
      </c>
      <c r="J30" s="14">
        <f t="shared" si="8"/>
        <v>0</v>
      </c>
      <c r="K30" s="5" t="e">
        <f t="shared" si="9"/>
        <v>#DIV/0!</v>
      </c>
      <c r="L30" s="1"/>
      <c r="M30" s="1"/>
    </row>
    <row r="31" spans="1:13" x14ac:dyDescent="0.25">
      <c r="A31" s="21"/>
      <c r="B31" s="5"/>
      <c r="C31" s="5"/>
      <c r="D31" s="8"/>
      <c r="E31" s="12"/>
      <c r="F31" s="12"/>
      <c r="G31" s="12"/>
      <c r="H31" s="13">
        <f t="shared" si="11"/>
        <v>0</v>
      </c>
      <c r="I31" s="5">
        <f t="shared" si="7"/>
        <v>0</v>
      </c>
      <c r="J31" s="14">
        <f t="shared" si="8"/>
        <v>0</v>
      </c>
      <c r="K31" s="5" t="e">
        <f t="shared" si="9"/>
        <v>#DIV/0!</v>
      </c>
      <c r="L31" s="1"/>
      <c r="M31" s="1"/>
    </row>
    <row r="32" spans="1:13" x14ac:dyDescent="0.25">
      <c r="A32" s="21"/>
      <c r="B32" s="5"/>
      <c r="C32" s="5"/>
      <c r="D32" s="8"/>
      <c r="E32" s="12"/>
      <c r="F32" s="12"/>
      <c r="G32" s="12">
        <f t="shared" si="12"/>
        <v>0</v>
      </c>
      <c r="H32" s="13">
        <f t="shared" si="11"/>
        <v>0</v>
      </c>
      <c r="I32" s="5">
        <f t="shared" si="7"/>
        <v>0</v>
      </c>
      <c r="J32" s="14">
        <f t="shared" si="8"/>
        <v>0</v>
      </c>
      <c r="K32" s="5" t="e">
        <f t="shared" si="9"/>
        <v>#DIV/0!</v>
      </c>
      <c r="L32" s="1"/>
      <c r="M32" s="1"/>
    </row>
    <row r="33" spans="1:13" x14ac:dyDescent="0.25">
      <c r="A33" s="21"/>
      <c r="B33" s="5"/>
      <c r="C33" s="5"/>
      <c r="D33" s="8"/>
      <c r="E33" s="12"/>
      <c r="F33" s="12"/>
      <c r="G33" s="12">
        <f t="shared" si="12"/>
        <v>0</v>
      </c>
      <c r="H33" s="13">
        <f t="shared" si="11"/>
        <v>0</v>
      </c>
      <c r="I33" s="5">
        <f t="shared" si="7"/>
        <v>0</v>
      </c>
      <c r="J33" s="14">
        <f t="shared" si="8"/>
        <v>0</v>
      </c>
      <c r="K33" s="5" t="e">
        <f t="shared" si="9"/>
        <v>#DIV/0!</v>
      </c>
      <c r="L33" s="1"/>
      <c r="M33" s="1"/>
    </row>
    <row r="34" spans="1:13" x14ac:dyDescent="0.25">
      <c r="A34" s="22"/>
      <c r="B34" s="5"/>
      <c r="C34" s="5"/>
      <c r="D34" s="8"/>
      <c r="E34" s="12"/>
      <c r="F34" s="12"/>
      <c r="G34" s="12">
        <f t="shared" si="12"/>
        <v>0</v>
      </c>
      <c r="H34" s="13">
        <f t="shared" si="11"/>
        <v>0</v>
      </c>
      <c r="I34" s="5">
        <f t="shared" si="7"/>
        <v>0</v>
      </c>
      <c r="J34" s="14">
        <f t="shared" si="8"/>
        <v>0</v>
      </c>
      <c r="K34" s="5" t="e">
        <f t="shared" si="9"/>
        <v>#DIV/0!</v>
      </c>
      <c r="L34" s="1"/>
      <c r="M34" s="1"/>
    </row>
    <row r="35" spans="1:13" x14ac:dyDescent="0.25">
      <c r="A35" s="22"/>
      <c r="B35" s="5"/>
      <c r="C35" s="5"/>
      <c r="D35" s="8"/>
      <c r="E35" s="12"/>
      <c r="F35" s="12"/>
      <c r="G35" s="12">
        <f t="shared" ref="G35:G39" si="13">(D35+E35+F35)/3</f>
        <v>0</v>
      </c>
      <c r="H35" s="13">
        <f t="shared" ref="H35:H39" si="14">C35*G35</f>
        <v>0</v>
      </c>
      <c r="I35" s="5">
        <f t="shared" ref="I35:I39" si="15">((G35-D35)*(G35-D35)+(G35-E35)*(G35-E35)+(G35-F35)*(G35-F35))/2</f>
        <v>0</v>
      </c>
      <c r="J35" s="14">
        <f t="shared" ref="J35:J39" si="16">SQRT(I35)</f>
        <v>0</v>
      </c>
      <c r="K35" s="5" t="e">
        <f t="shared" ref="K35:K39" si="17">J35/G35*100</f>
        <v>#DIV/0!</v>
      </c>
      <c r="L35" s="1"/>
      <c r="M35" s="1"/>
    </row>
    <row r="36" spans="1:13" x14ac:dyDescent="0.25">
      <c r="A36" s="22"/>
      <c r="B36" s="5"/>
      <c r="C36" s="5"/>
      <c r="D36" s="8"/>
      <c r="E36" s="12"/>
      <c r="F36" s="12"/>
      <c r="G36" s="12">
        <f t="shared" si="13"/>
        <v>0</v>
      </c>
      <c r="H36" s="13">
        <f t="shared" si="14"/>
        <v>0</v>
      </c>
      <c r="I36" s="5">
        <f t="shared" si="15"/>
        <v>0</v>
      </c>
      <c r="J36" s="14">
        <f t="shared" si="16"/>
        <v>0</v>
      </c>
      <c r="K36" s="5" t="e">
        <f t="shared" si="17"/>
        <v>#DIV/0!</v>
      </c>
      <c r="L36" s="1"/>
      <c r="M36" s="1"/>
    </row>
    <row r="37" spans="1:13" x14ac:dyDescent="0.25">
      <c r="A37" s="21"/>
      <c r="B37" s="5"/>
      <c r="C37" s="5"/>
      <c r="D37" s="8"/>
      <c r="E37" s="12"/>
      <c r="F37" s="12"/>
      <c r="G37" s="12">
        <f t="shared" si="13"/>
        <v>0</v>
      </c>
      <c r="H37" s="13">
        <f t="shared" si="14"/>
        <v>0</v>
      </c>
      <c r="I37" s="5">
        <f t="shared" si="15"/>
        <v>0</v>
      </c>
      <c r="J37" s="14">
        <f t="shared" si="16"/>
        <v>0</v>
      </c>
      <c r="K37" s="5" t="e">
        <f t="shared" si="17"/>
        <v>#DIV/0!</v>
      </c>
      <c r="L37" s="1"/>
      <c r="M37" s="1"/>
    </row>
    <row r="38" spans="1:13" x14ac:dyDescent="0.25">
      <c r="A38" s="21"/>
      <c r="B38" s="5"/>
      <c r="C38" s="5"/>
      <c r="D38" s="8"/>
      <c r="E38" s="12"/>
      <c r="F38" s="12"/>
      <c r="G38" s="12">
        <f t="shared" si="13"/>
        <v>0</v>
      </c>
      <c r="H38" s="13">
        <f t="shared" si="14"/>
        <v>0</v>
      </c>
      <c r="I38" s="5">
        <f t="shared" si="15"/>
        <v>0</v>
      </c>
      <c r="J38" s="14">
        <f t="shared" si="16"/>
        <v>0</v>
      </c>
      <c r="K38" s="5" t="e">
        <f t="shared" si="17"/>
        <v>#DIV/0!</v>
      </c>
      <c r="L38" s="1"/>
      <c r="M38" s="1"/>
    </row>
    <row r="39" spans="1:13" ht="18" customHeight="1" x14ac:dyDescent="0.25">
      <c r="A39" s="21"/>
      <c r="B39" s="5"/>
      <c r="C39" s="5"/>
      <c r="D39" s="8"/>
      <c r="E39" s="12"/>
      <c r="F39" s="12"/>
      <c r="G39" s="12">
        <f t="shared" si="13"/>
        <v>0</v>
      </c>
      <c r="H39" s="13">
        <f t="shared" si="14"/>
        <v>0</v>
      </c>
      <c r="I39" s="5">
        <f t="shared" si="15"/>
        <v>0</v>
      </c>
      <c r="J39" s="14">
        <f t="shared" si="16"/>
        <v>0</v>
      </c>
      <c r="K39" s="5" t="e">
        <f t="shared" si="17"/>
        <v>#DIV/0!</v>
      </c>
      <c r="L39" s="1"/>
      <c r="M39" s="1"/>
    </row>
    <row r="40" spans="1:13" ht="27" customHeight="1" x14ac:dyDescent="0.25">
      <c r="A40" s="23" t="s">
        <v>28</v>
      </c>
      <c r="B40" s="5"/>
      <c r="C40" s="5"/>
      <c r="D40" s="8"/>
      <c r="E40" s="8"/>
      <c r="F40" s="8"/>
      <c r="G40" s="8"/>
      <c r="H40" s="9">
        <f>SUM(H12:H39)</f>
        <v>60000</v>
      </c>
      <c r="I40" s="5"/>
      <c r="J40" s="5"/>
      <c r="K40" s="5"/>
      <c r="L40" s="1"/>
      <c r="M40" s="1"/>
    </row>
    <row r="41" spans="1:13" ht="25.5" customHeight="1" x14ac:dyDescent="0.25">
      <c r="A41" s="33" t="s">
        <v>32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1"/>
      <c r="M41" s="1"/>
    </row>
    <row r="42" spans="1:13" ht="27" customHeight="1" x14ac:dyDescent="0.25">
      <c r="A42" s="4"/>
      <c r="B42" s="4"/>
      <c r="C42" s="4" t="s">
        <v>28</v>
      </c>
      <c r="D42" s="4"/>
      <c r="E42" s="4"/>
      <c r="F42" s="4" t="s">
        <v>28</v>
      </c>
      <c r="G42" s="4"/>
      <c r="H42" s="4"/>
      <c r="I42" s="4"/>
      <c r="J42" s="4"/>
      <c r="K42" s="4"/>
      <c r="L42" s="1"/>
      <c r="M42" s="1"/>
    </row>
    <row r="43" spans="1:13" ht="27" customHeight="1" x14ac:dyDescent="0.25">
      <c r="A43" s="30" t="s">
        <v>6</v>
      </c>
      <c r="B43" s="30"/>
      <c r="C43" s="30"/>
      <c r="D43" s="30"/>
      <c r="E43" s="1"/>
      <c r="F43" s="1"/>
      <c r="G43" s="1"/>
      <c r="H43" s="1"/>
      <c r="I43" s="1"/>
      <c r="J43" s="1"/>
      <c r="K43" s="1"/>
      <c r="L43" s="1"/>
      <c r="M43" s="1"/>
    </row>
    <row r="44" spans="1:13" ht="42" customHeight="1" x14ac:dyDescent="0.25">
      <c r="A44" s="27" t="s">
        <v>7</v>
      </c>
      <c r="B44" s="27"/>
      <c r="C44" s="27"/>
      <c r="D44" s="27"/>
      <c r="E44" s="27"/>
      <c r="F44" s="27"/>
      <c r="G44" s="27"/>
      <c r="H44" s="1"/>
      <c r="I44" s="3"/>
      <c r="J44" s="3"/>
      <c r="K44" s="1"/>
      <c r="L44" s="1"/>
      <c r="M44" s="1"/>
    </row>
    <row r="45" spans="1:13" ht="26.25" customHeight="1" x14ac:dyDescent="0.25">
      <c r="A45" s="26" t="s">
        <v>8</v>
      </c>
      <c r="B45" s="26"/>
      <c r="C45" s="26"/>
      <c r="D45" s="26"/>
      <c r="E45" s="1"/>
      <c r="F45" s="1"/>
      <c r="G45" s="1"/>
      <c r="H45" s="1"/>
      <c r="I45" s="1"/>
      <c r="J45" s="2"/>
      <c r="K45" s="1"/>
      <c r="L45" s="1"/>
      <c r="M45" s="1"/>
    </row>
    <row r="46" spans="1:13" ht="27" customHeight="1" x14ac:dyDescent="0.25">
      <c r="A46" s="26" t="s">
        <v>9</v>
      </c>
      <c r="B46" s="26"/>
      <c r="C46" s="26"/>
      <c r="D46" s="26"/>
      <c r="E46" s="26"/>
      <c r="F46" s="1"/>
      <c r="G46" s="1"/>
      <c r="H46" s="1"/>
      <c r="I46" s="1"/>
      <c r="J46" s="2"/>
      <c r="K46" s="1"/>
      <c r="L46" s="1"/>
      <c r="M46" s="1"/>
    </row>
    <row r="47" spans="1:13" ht="27.75" customHeight="1" x14ac:dyDescent="0.25">
      <c r="A47" s="26" t="s">
        <v>10</v>
      </c>
      <c r="B47" s="26"/>
      <c r="C47" s="26"/>
      <c r="D47" s="26"/>
      <c r="E47" s="26"/>
      <c r="F47" s="1"/>
      <c r="G47" s="1"/>
      <c r="H47" s="1"/>
      <c r="I47" s="1"/>
      <c r="J47" s="1"/>
      <c r="K47" s="1"/>
      <c r="L47" s="1"/>
      <c r="M47" s="1"/>
    </row>
    <row r="48" spans="1:13" ht="27" customHeight="1" x14ac:dyDescent="0.25">
      <c r="A48" s="26" t="s">
        <v>11</v>
      </c>
      <c r="B48" s="26"/>
      <c r="C48" s="26"/>
      <c r="D48" s="26"/>
      <c r="E48" s="26"/>
      <c r="F48" s="26"/>
      <c r="G48" s="1"/>
      <c r="H48" s="1"/>
      <c r="I48" s="1"/>
      <c r="J48" s="1"/>
      <c r="K48" s="1"/>
      <c r="L48" s="1"/>
      <c r="M48" s="1"/>
    </row>
    <row r="49" spans="1:13" ht="27" customHeight="1" x14ac:dyDescent="0.25">
      <c r="A49" s="27" t="s">
        <v>12</v>
      </c>
      <c r="B49" s="27"/>
      <c r="C49" s="27"/>
      <c r="D49" s="27"/>
      <c r="E49" s="27"/>
      <c r="F49" s="27"/>
      <c r="G49" s="27"/>
      <c r="H49" s="27"/>
      <c r="I49" s="27"/>
      <c r="J49" s="27"/>
      <c r="K49" s="1"/>
      <c r="L49" s="1"/>
      <c r="M49" s="1"/>
    </row>
    <row r="50" spans="1:13" ht="17.25" customHeight="1" x14ac:dyDescent="0.25">
      <c r="A50" s="25" t="s">
        <v>24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1"/>
      <c r="M50" s="1"/>
    </row>
    <row r="51" spans="1:13" ht="17.25" customHeight="1" x14ac:dyDescent="0.25">
      <c r="A51" s="25" t="s">
        <v>25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1"/>
      <c r="M51" s="1"/>
    </row>
    <row r="52" spans="1:13" ht="17.25" customHeight="1" x14ac:dyDescent="0.25">
      <c r="A52" s="25" t="s">
        <v>26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1"/>
      <c r="M52" s="1"/>
    </row>
    <row r="53" spans="1:13" ht="26.25" customHeight="1" x14ac:dyDescent="0.25">
      <c r="A53" s="17" t="s">
        <v>49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"/>
      <c r="M53" s="1"/>
    </row>
    <row r="54" spans="1:13" ht="24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"/>
      <c r="M54" s="1"/>
    </row>
    <row r="55" spans="1:13" ht="27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"/>
      <c r="M55" s="1"/>
    </row>
    <row r="56" spans="1:13" ht="27" customHeight="1" x14ac:dyDescent="0.25">
      <c r="A56" s="17" t="s">
        <v>29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"/>
      <c r="M56" s="1"/>
    </row>
    <row r="57" spans="1:13" ht="27" customHeight="1" x14ac:dyDescent="0.25">
      <c r="A57" s="17" t="s">
        <v>30</v>
      </c>
      <c r="B57" s="10"/>
      <c r="C57" s="10"/>
      <c r="D57" s="10"/>
      <c r="E57" s="10"/>
      <c r="F57" s="10"/>
      <c r="G57" s="10"/>
      <c r="H57" s="10"/>
      <c r="I57" s="10"/>
      <c r="J57" s="28" t="s">
        <v>50</v>
      </c>
      <c r="K57" s="28"/>
      <c r="L57" s="1"/>
      <c r="M57" s="1"/>
    </row>
    <row r="58" spans="1:13" ht="27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1"/>
      <c r="K58" s="11"/>
      <c r="L58" s="1"/>
      <c r="M58" s="1"/>
    </row>
    <row r="59" spans="1:13" ht="15.75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1"/>
      <c r="K59" s="11"/>
      <c r="L59" s="1"/>
      <c r="M59" s="1"/>
    </row>
    <row r="60" spans="1:13" ht="15.75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"/>
      <c r="M60" s="1"/>
    </row>
    <row r="61" spans="1:13" ht="77.25" customHeight="1" x14ac:dyDescent="0.25">
      <c r="A61" s="15" t="s">
        <v>27</v>
      </c>
      <c r="B61" s="15"/>
      <c r="C61" s="15"/>
      <c r="D61" s="15"/>
      <c r="E61" s="15"/>
      <c r="F61" s="15"/>
      <c r="G61" s="15"/>
      <c r="H61" s="15"/>
      <c r="I61" s="15"/>
      <c r="J61" s="15"/>
      <c r="K61" s="16">
        <v>46262</v>
      </c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x14ac:dyDescent="0.25">
      <c r="L158" s="1"/>
      <c r="M158" s="1"/>
    </row>
    <row r="159" spans="1:13" x14ac:dyDescent="0.25">
      <c r="L159" s="1"/>
      <c r="M159" s="1"/>
    </row>
    <row r="160" spans="1:13" x14ac:dyDescent="0.25">
      <c r="L160" s="1"/>
      <c r="M160" s="1"/>
    </row>
    <row r="161" spans="12:13" x14ac:dyDescent="0.25">
      <c r="L161" s="1"/>
      <c r="M161" s="1"/>
    </row>
    <row r="162" spans="12:13" x14ac:dyDescent="0.25">
      <c r="L162" s="1"/>
      <c r="M162" s="1"/>
    </row>
    <row r="163" spans="12:13" x14ac:dyDescent="0.25">
      <c r="L163" s="1"/>
      <c r="M163" s="1"/>
    </row>
    <row r="164" spans="12:13" x14ac:dyDescent="0.25">
      <c r="L164" s="1"/>
      <c r="M164" s="1"/>
    </row>
    <row r="165" spans="12:13" x14ac:dyDescent="0.25">
      <c r="L165" s="1"/>
      <c r="M165" s="1"/>
    </row>
    <row r="166" spans="12:13" x14ac:dyDescent="0.25">
      <c r="L166" s="1"/>
      <c r="M166" s="1"/>
    </row>
    <row r="167" spans="12:13" x14ac:dyDescent="0.25">
      <c r="L167" s="1"/>
      <c r="M167" s="1"/>
    </row>
    <row r="168" spans="12:13" x14ac:dyDescent="0.25">
      <c r="L168" s="1"/>
      <c r="M168" s="1"/>
    </row>
    <row r="169" spans="12:13" x14ac:dyDescent="0.25">
      <c r="L169" s="1"/>
      <c r="M169" s="1"/>
    </row>
    <row r="170" spans="12:13" x14ac:dyDescent="0.25">
      <c r="L170" s="1"/>
      <c r="M170" s="1"/>
    </row>
    <row r="171" spans="12:13" x14ac:dyDescent="0.25">
      <c r="L171" s="1"/>
      <c r="M171" s="1"/>
    </row>
    <row r="172" spans="12:13" x14ac:dyDescent="0.25">
      <c r="L172" s="1"/>
      <c r="M172" s="1"/>
    </row>
    <row r="173" spans="12:13" x14ac:dyDescent="0.25">
      <c r="L173" s="1"/>
      <c r="M173" s="1"/>
    </row>
    <row r="174" spans="12:13" x14ac:dyDescent="0.25">
      <c r="L174" s="1"/>
      <c r="M174" s="1"/>
    </row>
    <row r="175" spans="12:13" x14ac:dyDescent="0.25">
      <c r="L175" s="1"/>
      <c r="M175" s="1"/>
    </row>
    <row r="176" spans="12:13" x14ac:dyDescent="0.25">
      <c r="L176" s="1"/>
      <c r="M176" s="1"/>
    </row>
  </sheetData>
  <mergeCells count="21">
    <mergeCell ref="J57:K57"/>
    <mergeCell ref="I1:K1"/>
    <mergeCell ref="A43:D43"/>
    <mergeCell ref="B10:K10"/>
    <mergeCell ref="H6:J6"/>
    <mergeCell ref="A41:K41"/>
    <mergeCell ref="A7:K7"/>
    <mergeCell ref="B8:K8"/>
    <mergeCell ref="I2:K2"/>
    <mergeCell ref="I3:K3"/>
    <mergeCell ref="I4:K4"/>
    <mergeCell ref="I5:K5"/>
    <mergeCell ref="A45:D45"/>
    <mergeCell ref="A44:G44"/>
    <mergeCell ref="A50:K50"/>
    <mergeCell ref="A51:K51"/>
    <mergeCell ref="A52:K52"/>
    <mergeCell ref="A46:E46"/>
    <mergeCell ref="A47:E47"/>
    <mergeCell ref="A48:F48"/>
    <mergeCell ref="A49:J49"/>
  </mergeCells>
  <pageMargins left="0.23622047244094491" right="0.23622047244094491" top="0.74803149606299213" bottom="0.74803149606299213" header="0.31496062992125984" footer="0.31496062992125984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 Егор Максимович</dc:creator>
  <cp:lastModifiedBy>Андрей Рябинин</cp:lastModifiedBy>
  <cp:lastPrinted>2024-08-27T09:46:09Z</cp:lastPrinted>
  <dcterms:created xsi:type="dcterms:W3CDTF">2014-03-03T05:25:34Z</dcterms:created>
  <dcterms:modified xsi:type="dcterms:W3CDTF">2026-08-28T09:41:43Z</dcterms:modified>
</cp:coreProperties>
</file>