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90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45621"/>
</workbook>
</file>

<file path=xl/calcChain.xml><?xml version="1.0" encoding="utf-8"?>
<calcChain xmlns="http://schemas.openxmlformats.org/spreadsheetml/2006/main">
  <c r="N37" i="1" l="1"/>
  <c r="S37" i="1" s="1"/>
  <c r="O37" i="1"/>
  <c r="P37" i="1"/>
  <c r="T37" i="1"/>
  <c r="U37" i="1"/>
  <c r="N36" i="1"/>
  <c r="S36" i="1" s="1"/>
  <c r="O36" i="1"/>
  <c r="P36" i="1"/>
  <c r="Q36" i="1" s="1"/>
  <c r="R36" i="1" s="1"/>
  <c r="T36" i="1"/>
  <c r="U36" i="1"/>
  <c r="N35" i="1"/>
  <c r="S35" i="1" s="1"/>
  <c r="O35" i="1"/>
  <c r="P35" i="1"/>
  <c r="T35" i="1"/>
  <c r="U35" i="1"/>
  <c r="N34" i="1"/>
  <c r="S34" i="1" s="1"/>
  <c r="O34" i="1"/>
  <c r="P34" i="1"/>
  <c r="T34" i="1"/>
  <c r="U34" i="1"/>
  <c r="N33" i="1"/>
  <c r="S33" i="1" s="1"/>
  <c r="O33" i="1"/>
  <c r="P33" i="1"/>
  <c r="Q33" i="1" s="1"/>
  <c r="R33" i="1" s="1"/>
  <c r="T33" i="1"/>
  <c r="U33" i="1"/>
  <c r="N32" i="1"/>
  <c r="S32" i="1" s="1"/>
  <c r="O32" i="1"/>
  <c r="P32" i="1"/>
  <c r="T32" i="1"/>
  <c r="U32" i="1"/>
  <c r="N31" i="1"/>
  <c r="S31" i="1" s="1"/>
  <c r="O31" i="1"/>
  <c r="P31" i="1"/>
  <c r="T31" i="1"/>
  <c r="U31" i="1"/>
  <c r="N30" i="1"/>
  <c r="S30" i="1" s="1"/>
  <c r="O30" i="1"/>
  <c r="P30" i="1"/>
  <c r="T30" i="1"/>
  <c r="U30" i="1"/>
  <c r="N29" i="1"/>
  <c r="S29" i="1" s="1"/>
  <c r="O29" i="1"/>
  <c r="P29" i="1"/>
  <c r="Q29" i="1" s="1"/>
  <c r="R29" i="1" s="1"/>
  <c r="T29" i="1"/>
  <c r="U29" i="1"/>
  <c r="N28" i="1"/>
  <c r="S28" i="1" s="1"/>
  <c r="O28" i="1"/>
  <c r="P28" i="1"/>
  <c r="T28" i="1"/>
  <c r="U28" i="1"/>
  <c r="N27" i="1"/>
  <c r="S27" i="1" s="1"/>
  <c r="O27" i="1"/>
  <c r="P27" i="1"/>
  <c r="T27" i="1"/>
  <c r="U27" i="1"/>
  <c r="N26" i="1"/>
  <c r="S26" i="1" s="1"/>
  <c r="O26" i="1"/>
  <c r="P26" i="1"/>
  <c r="T26" i="1"/>
  <c r="U26" i="1"/>
  <c r="Q37" i="1" l="1"/>
  <c r="R37" i="1" s="1"/>
  <c r="Q28" i="1"/>
  <c r="R28" i="1" s="1"/>
  <c r="Q31" i="1"/>
  <c r="R31" i="1" s="1"/>
  <c r="Q35" i="1"/>
  <c r="R35" i="1" s="1"/>
  <c r="Q34" i="1"/>
  <c r="R34" i="1" s="1"/>
  <c r="Q32" i="1"/>
  <c r="R32" i="1" s="1"/>
  <c r="Q30" i="1"/>
  <c r="R30" i="1" s="1"/>
  <c r="Q27" i="1"/>
  <c r="R27" i="1" s="1"/>
  <c r="Q26" i="1"/>
  <c r="R26" i="1" s="1"/>
  <c r="N25" i="1"/>
  <c r="S25" i="1" s="1"/>
  <c r="O25" i="1"/>
  <c r="P25" i="1"/>
  <c r="T25" i="1"/>
  <c r="U25" i="1"/>
  <c r="N24" i="1"/>
  <c r="S24" i="1" s="1"/>
  <c r="O24" i="1"/>
  <c r="P24" i="1"/>
  <c r="T24" i="1"/>
  <c r="U24" i="1"/>
  <c r="N23" i="1"/>
  <c r="S23" i="1" s="1"/>
  <c r="O23" i="1"/>
  <c r="P23" i="1"/>
  <c r="T23" i="1"/>
  <c r="U23" i="1"/>
  <c r="N22" i="1"/>
  <c r="S22" i="1" s="1"/>
  <c r="O22" i="1"/>
  <c r="P22" i="1"/>
  <c r="T22" i="1"/>
  <c r="U22" i="1"/>
  <c r="N21" i="1"/>
  <c r="S21" i="1" s="1"/>
  <c r="O21" i="1"/>
  <c r="P21" i="1"/>
  <c r="T21" i="1"/>
  <c r="U21" i="1"/>
  <c r="N20" i="1"/>
  <c r="S20" i="1" s="1"/>
  <c r="O20" i="1"/>
  <c r="P20" i="1"/>
  <c r="T20" i="1"/>
  <c r="U20" i="1"/>
  <c r="N19" i="1"/>
  <c r="S19" i="1" s="1"/>
  <c r="O19" i="1"/>
  <c r="P19" i="1"/>
  <c r="T19" i="1"/>
  <c r="U19" i="1"/>
  <c r="N18" i="1"/>
  <c r="S18" i="1" s="1"/>
  <c r="O18" i="1"/>
  <c r="P18" i="1"/>
  <c r="T18" i="1"/>
  <c r="U18" i="1"/>
  <c r="N17" i="1"/>
  <c r="S17" i="1" s="1"/>
  <c r="O17" i="1"/>
  <c r="P17" i="1"/>
  <c r="T17" i="1"/>
  <c r="U17" i="1"/>
  <c r="Q22" i="1" l="1"/>
  <c r="R22" i="1" s="1"/>
  <c r="Q23" i="1"/>
  <c r="R23" i="1" s="1"/>
  <c r="Q24" i="1"/>
  <c r="R24" i="1" s="1"/>
  <c r="Q17" i="1"/>
  <c r="R17" i="1" s="1"/>
  <c r="Q25" i="1"/>
  <c r="R25" i="1" s="1"/>
  <c r="Q21" i="1"/>
  <c r="R21" i="1" s="1"/>
  <c r="Q20" i="1"/>
  <c r="R20" i="1" s="1"/>
  <c r="Q19" i="1"/>
  <c r="R19" i="1" s="1"/>
  <c r="Q18" i="1"/>
  <c r="R18" i="1" s="1"/>
  <c r="U8" i="1"/>
  <c r="U9" i="1"/>
  <c r="U10" i="1"/>
  <c r="U11" i="1"/>
  <c r="U12" i="1"/>
  <c r="U13" i="1"/>
  <c r="U14" i="1"/>
  <c r="U15" i="1"/>
  <c r="U16" i="1"/>
  <c r="T8" i="1"/>
  <c r="T9" i="1"/>
  <c r="T10" i="1"/>
  <c r="T11" i="1"/>
  <c r="T12" i="1"/>
  <c r="T13" i="1"/>
  <c r="T14" i="1"/>
  <c r="T15" i="1"/>
  <c r="T16" i="1"/>
  <c r="N8" i="1"/>
  <c r="S8" i="1" s="1"/>
  <c r="N9" i="1"/>
  <c r="S9" i="1" s="1"/>
  <c r="N10" i="1"/>
  <c r="S10" i="1" s="1"/>
  <c r="N11" i="1"/>
  <c r="N12" i="1"/>
  <c r="S12" i="1" s="1"/>
  <c r="N13" i="1"/>
  <c r="S13" i="1" s="1"/>
  <c r="N14" i="1"/>
  <c r="S14" i="1" s="1"/>
  <c r="N15" i="1"/>
  <c r="N16" i="1"/>
  <c r="S16" i="1" s="1"/>
  <c r="P8" i="1"/>
  <c r="Q8" i="1" s="1"/>
  <c r="R8" i="1" s="1"/>
  <c r="P9" i="1"/>
  <c r="P10" i="1"/>
  <c r="P11" i="1"/>
  <c r="P12" i="1"/>
  <c r="P13" i="1"/>
  <c r="Q13" i="1" s="1"/>
  <c r="R13" i="1" s="1"/>
  <c r="P14" i="1"/>
  <c r="P15" i="1"/>
  <c r="P16" i="1"/>
  <c r="O8" i="1"/>
  <c r="O9" i="1"/>
  <c r="O10" i="1"/>
  <c r="O11" i="1"/>
  <c r="O12" i="1"/>
  <c r="O13" i="1"/>
  <c r="O14" i="1"/>
  <c r="O15" i="1"/>
  <c r="O16" i="1"/>
  <c r="Q12" i="1" l="1"/>
  <c r="R12" i="1" s="1"/>
  <c r="Q14" i="1"/>
  <c r="R14" i="1" s="1"/>
  <c r="Q10" i="1"/>
  <c r="R10" i="1" s="1"/>
  <c r="Q16" i="1"/>
  <c r="R16" i="1" s="1"/>
  <c r="Q15" i="1"/>
  <c r="R15" i="1" s="1"/>
  <c r="Q11" i="1"/>
  <c r="R11" i="1" s="1"/>
  <c r="Q9" i="1"/>
  <c r="R9" i="1" s="1"/>
  <c r="S15" i="1"/>
  <c r="S11" i="1"/>
  <c r="U7" i="1"/>
  <c r="C38" i="1" s="1"/>
  <c r="T7" i="1" l="1"/>
  <c r="P7" i="1" l="1"/>
  <c r="O7" i="1"/>
  <c r="N7" i="1"/>
  <c r="S7" i="1" s="1"/>
  <c r="Q7" i="1" l="1"/>
  <c r="R7" i="1" s="1"/>
</calcChain>
</file>

<file path=xl/sharedStrings.xml><?xml version="1.0" encoding="utf-8"?>
<sst xmlns="http://schemas.openxmlformats.org/spreadsheetml/2006/main" count="127" uniqueCount="94">
  <si>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</si>
  <si>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</si>
  <si>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</si>
  <si>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</si>
  <si>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</si>
  <si>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</si>
  <si>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</si>
  <si>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</si>
  <si>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</si>
  <si>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</si>
  <si>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</si>
  <si>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</si>
  <si>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</si>
  <si>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</si>
  <si>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</si>
  <si>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</si>
  <si>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t>1.</t>
  </si>
  <si>
    <t>2.</t>
  </si>
  <si>
    <t>Ед. изм.</t>
  </si>
  <si>
    <t>*Цена за ед. товара</t>
  </si>
  <si>
    <t xml:space="preserve">                    (должность)                                         подписано ЭЦП                (расшифровка подписи)</t>
  </si>
  <si>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</si>
  <si>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</si>
  <si>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*Расчет цены контракта</t>
  </si>
  <si>
    <t>Расчет цены контракта</t>
  </si>
  <si>
    <t>Наименование товара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</si>
  <si>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</si>
  <si>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</si>
  <si>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</si>
  <si>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</si>
  <si>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</si>
  <si>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</si>
  <si>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</si>
  <si>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</si>
  <si>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</si>
  <si>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</t>
  </si>
  <si>
    <t>Итого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</si>
  <si>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</si>
  <si>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</si>
  <si>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</si>
  <si>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</si>
  <si>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</si>
  <si>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</si>
  <si>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</si>
  <si>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</si>
  <si>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</si>
  <si>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</si>
  <si>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</si>
  <si>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</si>
  <si>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</si>
  <si>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</si>
  <si>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</si>
  <si>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</si>
  <si>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</si>
  <si>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</si>
  <si>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</si>
  <si>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</si>
  <si>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набор</t>
  </si>
  <si>
    <t>упак</t>
  </si>
  <si>
    <t>шт</t>
  </si>
  <si>
    <t>Поставка инструментов</t>
  </si>
  <si>
    <t>Инструмент для снятия изоляции КВТ WS-11 69278</t>
  </si>
  <si>
    <t>Кримпер для опрессовки КВТ ПКВк-10А серия ПРОФИ</t>
  </si>
  <si>
    <t>Клещи для обжима изолированных наконечников НКИ и НВИ, ГСИ Denzel 0.5-2.5 кв. мм</t>
  </si>
  <si>
    <t>Кусачки (антистатические) ProsKit 1РК-211</t>
  </si>
  <si>
    <t>Нож для точного реза KRAFTOOL Grand-9 9 мм</t>
  </si>
  <si>
    <t>Набор наконечников КВТ НШВИ №5</t>
  </si>
  <si>
    <t>Кольцевые наконечники DORI НКИ Набор №7 (160 шт)</t>
  </si>
  <si>
    <t>Вилочный наконечник КВТ НВИ 2,5-4 30шт.</t>
  </si>
  <si>
    <t>Термоусадочные трубки Forcekraft 127пр. FK-820</t>
  </si>
  <si>
    <t>Электрический паяльник CXG E90S с функцией сна</t>
  </si>
  <si>
    <t>Комплект медных жал 900МТ 2.4D I B 3C K 5 шт YARBOLY KM5MED</t>
  </si>
  <si>
    <t>Стружка для очистки жал паяльника в колбе (черный)</t>
  </si>
  <si>
    <t>Лента (3 мм; 1.5 м) для удаления припоя REXANT медная 09-3004</t>
  </si>
  <si>
    <t>Flux Off очиститель флюса 400 мл</t>
  </si>
  <si>
    <t>Набор для пайки К5 припой, губка, канифоль, флюс СКФ, флюс ОК</t>
  </si>
  <si>
    <t>Оловоотсос ProsKit DP-366C</t>
  </si>
  <si>
    <t>Паяльная маска Mechanic LVH900-LY двухкомпонентная с УФ/UV-отверждением зеленая 10г</t>
  </si>
  <si>
    <t>UV-лампа Mechanic L1 Pro без вентилятора (7W, 400 mAh, Type-C, беспроводной)</t>
  </si>
  <si>
    <t>Гибкий держатель для пайки плат третья рука (4 зажима) Zhongdi ZD-11M 1</t>
  </si>
  <si>
    <t>Термостойкий магнитный коврик для пайки и ремонта Т-501 (450 х 300 мм)</t>
  </si>
  <si>
    <t>Сумка для инструмента Dr. IRON 360 х 150 х 230 мм, с ремнем</t>
  </si>
  <si>
    <t>Лупа налобная Levenhuk с аккумулятором Discovery Crafts DHR 10</t>
  </si>
  <si>
    <t>Нралобный фонарь SOL 1LED WARM, аккум. 220В PF-PFL-HL40</t>
  </si>
  <si>
    <t>Набор сверл (13 шт.; 1.5-6.5 мм; Cobalt 5%) по металлу Дело Техники</t>
  </si>
  <si>
    <t>Набор отверток Ugreen алюминиевый сплав, 38 в 1</t>
  </si>
  <si>
    <t>Набор отверток и бит Rockforce 100 предметов RF-10100</t>
  </si>
  <si>
    <t>Набор ключей шестигранных Г-образных удлиненных Эврика 10 предметов ER-15101L</t>
  </si>
  <si>
    <t>Набор для вскрытия KS-60119 9 в 1</t>
  </si>
  <si>
    <t>Разводной ключ 200 мм Inforce 06-05-38</t>
  </si>
  <si>
    <t>Набор комбинированных ключей 12 шт. на холдере ДТ/10 Дело Техники</t>
  </si>
  <si>
    <t>Набор инструментов КВТ НАИ-04/ 22 серия КВТ-PROFESSIONL</t>
  </si>
  <si>
    <t>В результате проведенного расчета стартовая цена составит    145 987 руб   00     коп</t>
  </si>
  <si>
    <r>
      <t xml:space="preserve">Зам. директора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Батурина Ю.С.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</si>
</sst>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9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8" fillId="2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2" borderId="0" applyBorder="0" applyProtection="0"/>
    <xf numFmtId="0" fontId="28" fillId="5" borderId="0" applyBorder="0" applyProtection="0"/>
    <xf numFmtId="0" fontId="28" fillId="3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6" borderId="0" applyBorder="0" applyProtection="0"/>
    <xf numFmtId="0" fontId="28" fillId="9" borderId="0" applyBorder="0" applyProtection="0"/>
    <xf numFmtId="0" fontId="28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9">
    <xf numFmtId="0" fontId="0" fillId="0" borderId="0" xfId="0"/>
    <xf numFmtId="0" fontId="19" fillId="0" borderId="0" xfId="0" applyFont="1" applyFill="1"/>
    <xf numFmtId="0" fontId="0" fillId="0" borderId="0" xfId="0" applyFill="1"/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9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2" fontId="19" fillId="0" borderId="11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25" fillId="0" borderId="0" xfId="0" applyFont="1" applyFill="1"/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center"/>
    </xf>
    <xf numFmtId="164" fontId="23" fillId="0" borderId="11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164" fontId="22" fillId="0" borderId="16" xfId="0" applyNumberFormat="1" applyFont="1" applyFill="1" applyBorder="1" applyAlignment="1">
      <alignment horizontal="right" vertical="center" wrapText="1"/>
    </xf>
    <xf numFmtId="0" fontId="22" fillId="0" borderId="17" xfId="0" applyFont="1" applyFill="1" applyBorder="1" applyAlignment="1">
      <alignment horizontal="right" vertical="center" wrapText="1"/>
    </xf>
    <xf numFmtId="0" fontId="22" fillId="0" borderId="12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238125</xdr:colOff>
      <xdr:row>45</xdr:row>
      <xdr:rowOff>98910</xdr:rowOff>
    </xdr:from>
    <xdr:to>
      <xdr:col>15</xdr:col>
      <xdr:colOff>335245</xdr:colOff>
      <xdr:row>47</xdr:row>
      <xdr:rowOff>222055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8125" y="20482410"/>
          <a:ext cx="10107895" cy="73274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7"/>
  <sheetViews>
    <sheetView tabSelected="1" zoomScaleNormal="100" workbookViewId="0">
      <pane ySplit="1" topLeftCell="A35" activePane="bottomLeft" state="frozen"/>
      <selection pane="bottomLeft" activeCell="G44" sqref="G44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6" style="1" customWidth="1"/>
    <col min="6" max="6" width="18" style="1" customWidth="1"/>
    <col min="7" max="7" width="12.140625" style="1" customWidth="1"/>
    <col min="8" max="8" width="7.28515625" style="13" hidden="1" customWidth="1"/>
    <col min="9" max="9" width="11.5703125" style="13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1.7109375" style="1" customWidth="1"/>
    <col min="21" max="21" width="12.140625" style="1" customWidth="1"/>
    <col min="22" max="22" width="9.28515625" style="1" customWidth="1"/>
    <col min="23" max="1024" width="9.140625" style="1"/>
    <col min="1025" max="16384" width="9.140625" style="2"/>
  </cols>
  <sheetData>
    <row r="1" spans="1:23" ht="22.5" customHeight="1" x14ac:dyDescent="0.25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3" ht="22.5" customHeight="1" x14ac:dyDescent="0.25">
      <c r="A2" s="21" t="s">
        <v>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3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23" ht="21.75" customHeight="1" x14ac:dyDescent="0.25">
      <c r="A4" s="23" t="s">
        <v>22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23" ht="41.25" customHeight="1" x14ac:dyDescent="0.25">
      <c r="A5" s="37" t="s">
        <v>0</v>
      </c>
      <c r="B5" s="30" t="s">
        <v>25</v>
      </c>
      <c r="C5" s="26" t="s">
        <v>18</v>
      </c>
      <c r="D5" s="26" t="s">
        <v>11</v>
      </c>
      <c r="E5" s="3" t="s">
        <v>1</v>
      </c>
      <c r="F5" s="3" t="s">
        <v>2</v>
      </c>
      <c r="G5" s="3" t="s">
        <v>3</v>
      </c>
      <c r="H5" s="28" t="s">
        <v>4</v>
      </c>
      <c r="I5" s="28"/>
      <c r="J5" s="28"/>
      <c r="K5" s="28" t="s">
        <v>5</v>
      </c>
      <c r="L5" s="28"/>
      <c r="M5" s="28"/>
      <c r="N5" s="28" t="s">
        <v>6</v>
      </c>
      <c r="O5" s="37" t="s">
        <v>7</v>
      </c>
      <c r="P5" s="37" t="s">
        <v>8</v>
      </c>
      <c r="Q5" s="37" t="s">
        <v>9</v>
      </c>
      <c r="R5" s="37" t="s">
        <v>10</v>
      </c>
      <c r="S5" s="25" t="s">
        <v>24</v>
      </c>
      <c r="T5" s="25" t="s">
        <v>19</v>
      </c>
      <c r="U5" s="25" t="s">
        <v>23</v>
      </c>
    </row>
    <row r="6" spans="1:23" ht="39" customHeight="1" x14ac:dyDescent="0.25">
      <c r="A6" s="37"/>
      <c r="B6" s="38"/>
      <c r="C6" s="27"/>
      <c r="D6" s="27"/>
      <c r="E6" s="3" t="s">
        <v>12</v>
      </c>
      <c r="F6" s="3" t="s">
        <v>12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13</v>
      </c>
      <c r="L6" s="3" t="s">
        <v>14</v>
      </c>
      <c r="M6" s="3" t="s">
        <v>15</v>
      </c>
      <c r="N6" s="28"/>
      <c r="O6" s="37"/>
      <c r="P6" s="37"/>
      <c r="Q6" s="37"/>
      <c r="R6" s="37"/>
      <c r="S6" s="25"/>
      <c r="T6" s="25"/>
      <c r="U6" s="25"/>
    </row>
    <row r="7" spans="1:23" ht="39" customHeight="1" x14ac:dyDescent="0.25">
      <c r="A7" s="4" t="s">
        <v>16</v>
      </c>
      <c r="B7" s="5" t="s">
        <v>61</v>
      </c>
      <c r="C7" s="6" t="s">
        <v>59</v>
      </c>
      <c r="D7" s="7">
        <v>2</v>
      </c>
      <c r="E7" s="8">
        <v>3263</v>
      </c>
      <c r="F7" s="8">
        <v>3396.78</v>
      </c>
      <c r="G7" s="8">
        <v>3426.15</v>
      </c>
      <c r="H7" s="3"/>
      <c r="I7" s="3"/>
      <c r="J7" s="3"/>
      <c r="K7" s="3"/>
      <c r="L7" s="3"/>
      <c r="M7" s="3"/>
      <c r="N7" s="9">
        <f>(E7+F7+G7)/3</f>
        <v>3361.9766666666669</v>
      </c>
      <c r="O7" s="10">
        <f>COUNT(E7,F7,G7,J7,M7)</f>
        <v>3</v>
      </c>
      <c r="P7" s="11">
        <f>STDEV(E7,F7,G7,J7,M7)</f>
        <v>86.965134584690588</v>
      </c>
      <c r="Q7" s="11">
        <f>P7/N7*100</f>
        <v>2.5867262984580672</v>
      </c>
      <c r="R7" s="10" t="str">
        <f>IF(Q7&lt;33,"ОДНОРОДНЫЕ","НЕОДНОРОДНЫЕ")</f>
        <v>ОДНОРОДНЫЕ</v>
      </c>
      <c r="S7" s="9">
        <f>D7*N7</f>
        <v>6723.9533333333338</v>
      </c>
      <c r="T7" s="9">
        <f>E7</f>
        <v>3263</v>
      </c>
      <c r="U7" s="9">
        <f>E7*D7</f>
        <v>6526</v>
      </c>
    </row>
    <row r="8" spans="1:23" ht="39" customHeight="1" x14ac:dyDescent="0.25">
      <c r="A8" s="16" t="s">
        <v>17</v>
      </c>
      <c r="B8" s="5" t="s">
        <v>62</v>
      </c>
      <c r="C8" s="17" t="s">
        <v>59</v>
      </c>
      <c r="D8" s="7">
        <v>2</v>
      </c>
      <c r="E8" s="8">
        <v>2156</v>
      </c>
      <c r="F8" s="8">
        <v>2244.4</v>
      </c>
      <c r="G8" s="8">
        <v>2263.8000000000002</v>
      </c>
      <c r="H8" s="15"/>
      <c r="I8" s="15"/>
      <c r="J8" s="15"/>
      <c r="K8" s="15"/>
      <c r="L8" s="15"/>
      <c r="M8" s="15"/>
      <c r="N8" s="9">
        <f t="shared" ref="N8:N37" si="0">(E8+F8+G8)/3</f>
        <v>2221.4</v>
      </c>
      <c r="O8" s="10">
        <f t="shared" ref="O8:O37" si="1">COUNT(E8,F8,G8,J8,M8)</f>
        <v>3</v>
      </c>
      <c r="P8" s="11">
        <f t="shared" ref="P8:P37" si="2">STDEV(E8,F8,G8,J8,M8)</f>
        <v>57.462683543322356</v>
      </c>
      <c r="Q8" s="11">
        <f t="shared" ref="Q8:Q37" si="3">P8/N8*100</f>
        <v>2.586777867260392</v>
      </c>
      <c r="R8" s="10" t="str">
        <f t="shared" ref="R8:R37" si="4">IF(Q8&lt;33,"ОДНОРОДНЫЕ","НЕОДНОРОДНЫЕ")</f>
        <v>ОДНОРОДНЫЕ</v>
      </c>
      <c r="S8" s="9">
        <f t="shared" ref="S8:S37" si="5">D8*N8</f>
        <v>4442.8</v>
      </c>
      <c r="T8" s="9">
        <f t="shared" ref="T8:T37" si="6">E8</f>
        <v>2156</v>
      </c>
      <c r="U8" s="9">
        <f t="shared" ref="U8:U37" si="7">E8*D8</f>
        <v>4312</v>
      </c>
    </row>
    <row r="9" spans="1:23" ht="39" customHeight="1" x14ac:dyDescent="0.25">
      <c r="A9" s="16" t="s">
        <v>26</v>
      </c>
      <c r="B9" s="5" t="s">
        <v>63</v>
      </c>
      <c r="C9" s="17" t="s">
        <v>59</v>
      </c>
      <c r="D9" s="7">
        <v>2</v>
      </c>
      <c r="E9" s="8">
        <v>3726</v>
      </c>
      <c r="F9" s="8">
        <v>3878.77</v>
      </c>
      <c r="G9" s="8">
        <v>3912.3</v>
      </c>
      <c r="H9" s="15"/>
      <c r="I9" s="15"/>
      <c r="J9" s="15"/>
      <c r="K9" s="15"/>
      <c r="L9" s="15"/>
      <c r="M9" s="15"/>
      <c r="N9" s="9">
        <f t="shared" si="0"/>
        <v>3839.0233333333331</v>
      </c>
      <c r="O9" s="10">
        <f t="shared" si="1"/>
        <v>3</v>
      </c>
      <c r="P9" s="11">
        <f t="shared" si="2"/>
        <v>99.306448095445177</v>
      </c>
      <c r="Q9" s="11">
        <f t="shared" si="3"/>
        <v>2.5867633372579619</v>
      </c>
      <c r="R9" s="10" t="str">
        <f t="shared" si="4"/>
        <v>ОДНОРОДНЫЕ</v>
      </c>
      <c r="S9" s="9">
        <f t="shared" si="5"/>
        <v>7678.0466666666662</v>
      </c>
      <c r="T9" s="9">
        <f t="shared" si="6"/>
        <v>3726</v>
      </c>
      <c r="U9" s="9">
        <f t="shared" si="7"/>
        <v>7452</v>
      </c>
    </row>
    <row r="10" spans="1:23" ht="39" customHeight="1" x14ac:dyDescent="0.25">
      <c r="A10" s="16" t="s">
        <v>27</v>
      </c>
      <c r="B10" s="5" t="s">
        <v>64</v>
      </c>
      <c r="C10" s="17" t="s">
        <v>59</v>
      </c>
      <c r="D10" s="7">
        <v>4</v>
      </c>
      <c r="E10" s="8">
        <v>1523</v>
      </c>
      <c r="F10" s="8">
        <v>1585.44</v>
      </c>
      <c r="G10" s="8">
        <v>1599.15</v>
      </c>
      <c r="H10" s="15"/>
      <c r="I10" s="15"/>
      <c r="J10" s="15"/>
      <c r="K10" s="15"/>
      <c r="L10" s="15"/>
      <c r="M10" s="15"/>
      <c r="N10" s="9">
        <f t="shared" si="0"/>
        <v>1569.1966666666667</v>
      </c>
      <c r="O10" s="10">
        <f t="shared" si="1"/>
        <v>3</v>
      </c>
      <c r="P10" s="11">
        <f t="shared" si="2"/>
        <v>40.590516544303014</v>
      </c>
      <c r="Q10" s="11">
        <f t="shared" si="3"/>
        <v>2.5867067784770774</v>
      </c>
      <c r="R10" s="10" t="str">
        <f t="shared" si="4"/>
        <v>ОДНОРОДНЫЕ</v>
      </c>
      <c r="S10" s="9">
        <f t="shared" si="5"/>
        <v>6276.7866666666669</v>
      </c>
      <c r="T10" s="9">
        <f t="shared" si="6"/>
        <v>1523</v>
      </c>
      <c r="U10" s="9">
        <f t="shared" si="7"/>
        <v>6092</v>
      </c>
    </row>
    <row r="11" spans="1:23" ht="39" customHeight="1" x14ac:dyDescent="0.25">
      <c r="A11" s="16" t="s">
        <v>28</v>
      </c>
      <c r="B11" s="5" t="s">
        <v>65</v>
      </c>
      <c r="C11" s="17" t="s">
        <v>59</v>
      </c>
      <c r="D11" s="7">
        <v>4</v>
      </c>
      <c r="E11" s="8">
        <v>662</v>
      </c>
      <c r="F11" s="8">
        <v>689.14</v>
      </c>
      <c r="G11" s="8">
        <v>695.1</v>
      </c>
      <c r="H11" s="15"/>
      <c r="I11" s="15"/>
      <c r="J11" s="15"/>
      <c r="K11" s="15"/>
      <c r="L11" s="15"/>
      <c r="M11" s="15"/>
      <c r="N11" s="9">
        <f t="shared" si="0"/>
        <v>682.07999999999993</v>
      </c>
      <c r="O11" s="10">
        <f t="shared" si="1"/>
        <v>3</v>
      </c>
      <c r="P11" s="11">
        <f t="shared" si="2"/>
        <v>17.643276339727841</v>
      </c>
      <c r="Q11" s="11">
        <f t="shared" si="3"/>
        <v>2.5866872419258504</v>
      </c>
      <c r="R11" s="10" t="str">
        <f t="shared" si="4"/>
        <v>ОДНОРОДНЫЕ</v>
      </c>
      <c r="S11" s="9">
        <f t="shared" si="5"/>
        <v>2728.3199999999997</v>
      </c>
      <c r="T11" s="9">
        <f t="shared" si="6"/>
        <v>662</v>
      </c>
      <c r="U11" s="9">
        <f t="shared" si="7"/>
        <v>2648</v>
      </c>
    </row>
    <row r="12" spans="1:23" ht="39" customHeight="1" x14ac:dyDescent="0.25">
      <c r="A12" s="16" t="s">
        <v>29</v>
      </c>
      <c r="B12" s="5" t="s">
        <v>66</v>
      </c>
      <c r="C12" s="17" t="s">
        <v>57</v>
      </c>
      <c r="D12" s="7">
        <v>2</v>
      </c>
      <c r="E12" s="8">
        <v>1791</v>
      </c>
      <c r="F12" s="8">
        <v>1864.43</v>
      </c>
      <c r="G12" s="8">
        <v>1880.55</v>
      </c>
      <c r="H12" s="15"/>
      <c r="I12" s="15"/>
      <c r="J12" s="15"/>
      <c r="K12" s="15"/>
      <c r="L12" s="15"/>
      <c r="M12" s="15"/>
      <c r="N12" s="9">
        <f t="shared" si="0"/>
        <v>1845.3266666666668</v>
      </c>
      <c r="O12" s="10">
        <f t="shared" si="1"/>
        <v>3</v>
      </c>
      <c r="P12" s="11">
        <f t="shared" si="2"/>
        <v>47.733673997853266</v>
      </c>
      <c r="Q12" s="11">
        <f t="shared" si="3"/>
        <v>2.5867330083121649</v>
      </c>
      <c r="R12" s="10" t="str">
        <f t="shared" si="4"/>
        <v>ОДНОРОДНЫЕ</v>
      </c>
      <c r="S12" s="9">
        <f t="shared" si="5"/>
        <v>3690.6533333333336</v>
      </c>
      <c r="T12" s="9">
        <f t="shared" si="6"/>
        <v>1791</v>
      </c>
      <c r="U12" s="9">
        <f t="shared" si="7"/>
        <v>3582</v>
      </c>
    </row>
    <row r="13" spans="1:23" ht="39" customHeight="1" x14ac:dyDescent="0.25">
      <c r="A13" s="16" t="s">
        <v>30</v>
      </c>
      <c r="B13" s="5" t="s">
        <v>67</v>
      </c>
      <c r="C13" s="17" t="s">
        <v>58</v>
      </c>
      <c r="D13" s="7">
        <v>2</v>
      </c>
      <c r="E13" s="8">
        <v>959</v>
      </c>
      <c r="F13" s="8">
        <v>998.32</v>
      </c>
      <c r="G13" s="8">
        <v>1006.95</v>
      </c>
      <c r="H13" s="15"/>
      <c r="I13" s="15"/>
      <c r="J13" s="15"/>
      <c r="K13" s="15"/>
      <c r="L13" s="15"/>
      <c r="M13" s="15"/>
      <c r="N13" s="9">
        <f t="shared" si="0"/>
        <v>988.09000000000015</v>
      </c>
      <c r="O13" s="10">
        <f t="shared" si="1"/>
        <v>3</v>
      </c>
      <c r="P13" s="11">
        <f t="shared" si="2"/>
        <v>25.559544205638748</v>
      </c>
      <c r="Q13" s="11">
        <f t="shared" si="3"/>
        <v>2.5867627650961698</v>
      </c>
      <c r="R13" s="10" t="str">
        <f t="shared" si="4"/>
        <v>ОДНОРОДНЫЕ</v>
      </c>
      <c r="S13" s="9">
        <f t="shared" si="5"/>
        <v>1976.1800000000003</v>
      </c>
      <c r="T13" s="9">
        <f t="shared" si="6"/>
        <v>959</v>
      </c>
      <c r="U13" s="9">
        <f t="shared" si="7"/>
        <v>1918</v>
      </c>
    </row>
    <row r="14" spans="1:23" ht="39" customHeight="1" x14ac:dyDescent="0.25">
      <c r="A14" s="16" t="s">
        <v>31</v>
      </c>
      <c r="B14" s="5" t="s">
        <v>68</v>
      </c>
      <c r="C14" s="17" t="s">
        <v>58</v>
      </c>
      <c r="D14" s="7">
        <v>2</v>
      </c>
      <c r="E14" s="8">
        <v>300</v>
      </c>
      <c r="F14" s="8">
        <v>312.3</v>
      </c>
      <c r="G14" s="8">
        <v>315</v>
      </c>
      <c r="H14" s="15"/>
      <c r="I14" s="15"/>
      <c r="J14" s="15"/>
      <c r="K14" s="15"/>
      <c r="L14" s="15"/>
      <c r="M14" s="15"/>
      <c r="N14" s="9">
        <f t="shared" si="0"/>
        <v>309.09999999999997</v>
      </c>
      <c r="O14" s="10">
        <f t="shared" si="1"/>
        <v>3</v>
      </c>
      <c r="P14" s="11">
        <f t="shared" si="2"/>
        <v>7.9956238030562714</v>
      </c>
      <c r="Q14" s="11">
        <f t="shared" si="3"/>
        <v>2.5867433850068822</v>
      </c>
      <c r="R14" s="10" t="str">
        <f t="shared" si="4"/>
        <v>ОДНОРОДНЫЕ</v>
      </c>
      <c r="S14" s="9">
        <f t="shared" si="5"/>
        <v>618.19999999999993</v>
      </c>
      <c r="T14" s="9">
        <f t="shared" si="6"/>
        <v>300</v>
      </c>
      <c r="U14" s="9">
        <f t="shared" si="7"/>
        <v>600</v>
      </c>
      <c r="W14" s="1" t="s">
        <v>35</v>
      </c>
    </row>
    <row r="15" spans="1:23" ht="39" customHeight="1" x14ac:dyDescent="0.25">
      <c r="A15" s="16" t="s">
        <v>32</v>
      </c>
      <c r="B15" s="5" t="s">
        <v>69</v>
      </c>
      <c r="C15" s="17" t="s">
        <v>58</v>
      </c>
      <c r="D15" s="7">
        <v>2</v>
      </c>
      <c r="E15" s="8">
        <v>540</v>
      </c>
      <c r="F15" s="8">
        <v>562.14</v>
      </c>
      <c r="G15" s="8">
        <v>567</v>
      </c>
      <c r="H15" s="15"/>
      <c r="I15" s="15"/>
      <c r="J15" s="15"/>
      <c r="K15" s="15"/>
      <c r="L15" s="15"/>
      <c r="M15" s="15"/>
      <c r="N15" s="9">
        <f t="shared" si="0"/>
        <v>556.38</v>
      </c>
      <c r="O15" s="10">
        <f t="shared" si="1"/>
        <v>3</v>
      </c>
      <c r="P15" s="11">
        <f t="shared" si="2"/>
        <v>14.392122845501282</v>
      </c>
      <c r="Q15" s="11">
        <f t="shared" si="3"/>
        <v>2.5867433850068804</v>
      </c>
      <c r="R15" s="10" t="str">
        <f t="shared" si="4"/>
        <v>ОДНОРОДНЫЕ</v>
      </c>
      <c r="S15" s="9">
        <f t="shared" si="5"/>
        <v>1112.76</v>
      </c>
      <c r="T15" s="9">
        <f t="shared" si="6"/>
        <v>540</v>
      </c>
      <c r="U15" s="9">
        <f t="shared" si="7"/>
        <v>1080</v>
      </c>
    </row>
    <row r="16" spans="1:23" ht="39" customHeight="1" x14ac:dyDescent="0.25">
      <c r="A16" s="16" t="s">
        <v>33</v>
      </c>
      <c r="B16" s="5" t="s">
        <v>70</v>
      </c>
      <c r="C16" s="17" t="s">
        <v>59</v>
      </c>
      <c r="D16" s="7">
        <v>3</v>
      </c>
      <c r="E16" s="8">
        <v>6300</v>
      </c>
      <c r="F16" s="8">
        <v>6558.3</v>
      </c>
      <c r="G16" s="8">
        <v>6615</v>
      </c>
      <c r="H16" s="15"/>
      <c r="I16" s="15"/>
      <c r="J16" s="15"/>
      <c r="K16" s="15"/>
      <c r="L16" s="15"/>
      <c r="M16" s="15"/>
      <c r="N16" s="9">
        <f t="shared" si="0"/>
        <v>6491.0999999999995</v>
      </c>
      <c r="O16" s="10">
        <f t="shared" si="1"/>
        <v>3</v>
      </c>
      <c r="P16" s="11">
        <f t="shared" si="2"/>
        <v>167.90809986418168</v>
      </c>
      <c r="Q16" s="11">
        <f t="shared" si="3"/>
        <v>2.5867433850068817</v>
      </c>
      <c r="R16" s="10" t="str">
        <f t="shared" si="4"/>
        <v>ОДНОРОДНЫЕ</v>
      </c>
      <c r="S16" s="9">
        <f t="shared" si="5"/>
        <v>19473.3</v>
      </c>
      <c r="T16" s="9">
        <f t="shared" si="6"/>
        <v>6300</v>
      </c>
      <c r="U16" s="9">
        <f t="shared" si="7"/>
        <v>18900</v>
      </c>
    </row>
    <row r="17" spans="1:21" ht="39" customHeight="1" x14ac:dyDescent="0.25">
      <c r="A17" s="19" t="s">
        <v>34</v>
      </c>
      <c r="B17" s="5" t="s">
        <v>71</v>
      </c>
      <c r="C17" s="20" t="s">
        <v>58</v>
      </c>
      <c r="D17" s="7">
        <v>3</v>
      </c>
      <c r="E17" s="8">
        <v>365</v>
      </c>
      <c r="F17" s="8">
        <v>379.96</v>
      </c>
      <c r="G17" s="8">
        <v>383.25</v>
      </c>
      <c r="H17" s="18"/>
      <c r="I17" s="18"/>
      <c r="J17" s="18"/>
      <c r="K17" s="18"/>
      <c r="L17" s="18"/>
      <c r="M17" s="18"/>
      <c r="N17" s="9">
        <f t="shared" si="0"/>
        <v>376.07</v>
      </c>
      <c r="O17" s="10">
        <f t="shared" si="1"/>
        <v>3</v>
      </c>
      <c r="P17" s="11">
        <f t="shared" si="2"/>
        <v>9.7270087899620972</v>
      </c>
      <c r="Q17" s="11">
        <f t="shared" si="3"/>
        <v>2.5864888956742353</v>
      </c>
      <c r="R17" s="10" t="str">
        <f t="shared" si="4"/>
        <v>ОДНОРОДНЫЕ</v>
      </c>
      <c r="S17" s="9">
        <f t="shared" si="5"/>
        <v>1128.21</v>
      </c>
      <c r="T17" s="9">
        <f t="shared" si="6"/>
        <v>365</v>
      </c>
      <c r="U17" s="9">
        <f t="shared" si="7"/>
        <v>1095</v>
      </c>
    </row>
    <row r="18" spans="1:21" ht="39" customHeight="1" x14ac:dyDescent="0.25">
      <c r="A18" s="19" t="s">
        <v>37</v>
      </c>
      <c r="B18" s="5" t="s">
        <v>72</v>
      </c>
      <c r="C18" s="20" t="s">
        <v>59</v>
      </c>
      <c r="D18" s="7">
        <v>3</v>
      </c>
      <c r="E18" s="8">
        <v>655</v>
      </c>
      <c r="F18" s="8">
        <v>681.85</v>
      </c>
      <c r="G18" s="8">
        <v>687.75</v>
      </c>
      <c r="H18" s="18"/>
      <c r="I18" s="18"/>
      <c r="J18" s="18"/>
      <c r="K18" s="18"/>
      <c r="L18" s="18"/>
      <c r="M18" s="18"/>
      <c r="N18" s="9">
        <f t="shared" si="0"/>
        <v>674.86666666666667</v>
      </c>
      <c r="O18" s="10">
        <f t="shared" si="1"/>
        <v>3</v>
      </c>
      <c r="P18" s="11">
        <f t="shared" si="2"/>
        <v>17.456111632701411</v>
      </c>
      <c r="Q18" s="11">
        <f t="shared" si="3"/>
        <v>2.5866015458907552</v>
      </c>
      <c r="R18" s="10" t="str">
        <f t="shared" si="4"/>
        <v>ОДНОРОДНЫЕ</v>
      </c>
      <c r="S18" s="9">
        <f t="shared" si="5"/>
        <v>2024.6</v>
      </c>
      <c r="T18" s="9">
        <f t="shared" si="6"/>
        <v>655</v>
      </c>
      <c r="U18" s="9">
        <f t="shared" si="7"/>
        <v>1965</v>
      </c>
    </row>
    <row r="19" spans="1:21" ht="39" customHeight="1" x14ac:dyDescent="0.25">
      <c r="A19" s="19" t="s">
        <v>38</v>
      </c>
      <c r="B19" s="5" t="s">
        <v>73</v>
      </c>
      <c r="C19" s="20" t="s">
        <v>59</v>
      </c>
      <c r="D19" s="7">
        <v>3</v>
      </c>
      <c r="E19" s="8">
        <v>342</v>
      </c>
      <c r="F19" s="8">
        <v>356.02</v>
      </c>
      <c r="G19" s="8">
        <v>359.1</v>
      </c>
      <c r="H19" s="18"/>
      <c r="I19" s="18"/>
      <c r="J19" s="18"/>
      <c r="K19" s="18"/>
      <c r="L19" s="18"/>
      <c r="M19" s="18"/>
      <c r="N19" s="9">
        <f t="shared" si="0"/>
        <v>352.37333333333328</v>
      </c>
      <c r="O19" s="10">
        <f t="shared" si="1"/>
        <v>3</v>
      </c>
      <c r="P19" s="11">
        <f t="shared" si="2"/>
        <v>9.1146109809104541</v>
      </c>
      <c r="Q19" s="11">
        <f t="shared" si="3"/>
        <v>2.5866347191171641</v>
      </c>
      <c r="R19" s="10" t="str">
        <f t="shared" si="4"/>
        <v>ОДНОРОДНЫЕ</v>
      </c>
      <c r="S19" s="9">
        <f t="shared" si="5"/>
        <v>1057.1199999999999</v>
      </c>
      <c r="T19" s="9">
        <f t="shared" si="6"/>
        <v>342</v>
      </c>
      <c r="U19" s="9">
        <f t="shared" si="7"/>
        <v>1026</v>
      </c>
    </row>
    <row r="20" spans="1:21" ht="39" customHeight="1" x14ac:dyDescent="0.25">
      <c r="A20" s="19" t="s">
        <v>39</v>
      </c>
      <c r="B20" s="5" t="s">
        <v>74</v>
      </c>
      <c r="C20" s="20" t="s">
        <v>59</v>
      </c>
      <c r="D20" s="7">
        <v>3</v>
      </c>
      <c r="E20" s="8">
        <v>870</v>
      </c>
      <c r="F20" s="8">
        <v>905.67</v>
      </c>
      <c r="G20" s="8">
        <v>913.5</v>
      </c>
      <c r="H20" s="18"/>
      <c r="I20" s="18"/>
      <c r="J20" s="18"/>
      <c r="K20" s="18"/>
      <c r="L20" s="18"/>
      <c r="M20" s="18"/>
      <c r="N20" s="9">
        <f t="shared" si="0"/>
        <v>896.39</v>
      </c>
      <c r="O20" s="10">
        <f t="shared" si="1"/>
        <v>3</v>
      </c>
      <c r="P20" s="11">
        <f t="shared" si="2"/>
        <v>23.187309028863172</v>
      </c>
      <c r="Q20" s="11">
        <f t="shared" si="3"/>
        <v>2.5867433850068804</v>
      </c>
      <c r="R20" s="10" t="str">
        <f t="shared" si="4"/>
        <v>ОДНОРОДНЫЕ</v>
      </c>
      <c r="S20" s="9">
        <f t="shared" si="5"/>
        <v>2689.17</v>
      </c>
      <c r="T20" s="9">
        <f t="shared" si="6"/>
        <v>870</v>
      </c>
      <c r="U20" s="9">
        <f t="shared" si="7"/>
        <v>2610</v>
      </c>
    </row>
    <row r="21" spans="1:21" ht="39" customHeight="1" x14ac:dyDescent="0.25">
      <c r="A21" s="19" t="s">
        <v>40</v>
      </c>
      <c r="B21" s="5" t="s">
        <v>75</v>
      </c>
      <c r="C21" s="20" t="s">
        <v>59</v>
      </c>
      <c r="D21" s="7">
        <v>3</v>
      </c>
      <c r="E21" s="8">
        <v>705</v>
      </c>
      <c r="F21" s="8">
        <v>733.9</v>
      </c>
      <c r="G21" s="8">
        <v>740.25</v>
      </c>
      <c r="H21" s="18"/>
      <c r="I21" s="18"/>
      <c r="J21" s="18"/>
      <c r="K21" s="18"/>
      <c r="L21" s="18"/>
      <c r="M21" s="18"/>
      <c r="N21" s="9">
        <f t="shared" si="0"/>
        <v>726.38333333333333</v>
      </c>
      <c r="O21" s="10">
        <f t="shared" si="1"/>
        <v>3</v>
      </c>
      <c r="P21" s="11">
        <f t="shared" si="2"/>
        <v>18.78871558498167</v>
      </c>
      <c r="Q21" s="11">
        <f t="shared" si="3"/>
        <v>2.5866116033749402</v>
      </c>
      <c r="R21" s="10" t="str">
        <f t="shared" si="4"/>
        <v>ОДНОРОДНЫЕ</v>
      </c>
      <c r="S21" s="9">
        <f t="shared" si="5"/>
        <v>2179.15</v>
      </c>
      <c r="T21" s="9">
        <f t="shared" si="6"/>
        <v>705</v>
      </c>
      <c r="U21" s="9">
        <f t="shared" si="7"/>
        <v>2115</v>
      </c>
    </row>
    <row r="22" spans="1:21" ht="39" customHeight="1" x14ac:dyDescent="0.25">
      <c r="A22" s="19" t="s">
        <v>41</v>
      </c>
      <c r="B22" s="5" t="s">
        <v>76</v>
      </c>
      <c r="C22" s="20" t="s">
        <v>59</v>
      </c>
      <c r="D22" s="7">
        <v>3</v>
      </c>
      <c r="E22" s="8">
        <v>940</v>
      </c>
      <c r="F22" s="8">
        <v>978.54</v>
      </c>
      <c r="G22" s="8">
        <v>987</v>
      </c>
      <c r="H22" s="18"/>
      <c r="I22" s="18"/>
      <c r="J22" s="18"/>
      <c r="K22" s="18"/>
      <c r="L22" s="18"/>
      <c r="M22" s="18"/>
      <c r="N22" s="9">
        <f t="shared" si="0"/>
        <v>968.51333333333332</v>
      </c>
      <c r="O22" s="10">
        <f t="shared" si="1"/>
        <v>3</v>
      </c>
      <c r="P22" s="11">
        <f t="shared" si="2"/>
        <v>25.052954582909639</v>
      </c>
      <c r="Q22" s="11">
        <f t="shared" si="3"/>
        <v>2.5867433850068804</v>
      </c>
      <c r="R22" s="10" t="str">
        <f t="shared" si="4"/>
        <v>ОДНОРОДНЫЕ</v>
      </c>
      <c r="S22" s="9">
        <f t="shared" si="5"/>
        <v>2905.54</v>
      </c>
      <c r="T22" s="9">
        <f t="shared" si="6"/>
        <v>940</v>
      </c>
      <c r="U22" s="9">
        <f t="shared" si="7"/>
        <v>2820</v>
      </c>
    </row>
    <row r="23" spans="1:21" ht="39" customHeight="1" x14ac:dyDescent="0.25">
      <c r="A23" s="19" t="s">
        <v>42</v>
      </c>
      <c r="B23" s="5" t="s">
        <v>77</v>
      </c>
      <c r="C23" s="20" t="s">
        <v>59</v>
      </c>
      <c r="D23" s="7">
        <v>1</v>
      </c>
      <c r="E23" s="8">
        <v>350</v>
      </c>
      <c r="F23" s="8">
        <v>364.35</v>
      </c>
      <c r="G23" s="8">
        <v>367.5</v>
      </c>
      <c r="H23" s="18"/>
      <c r="I23" s="18"/>
      <c r="J23" s="18"/>
      <c r="K23" s="18"/>
      <c r="L23" s="18"/>
      <c r="M23" s="18"/>
      <c r="N23" s="9">
        <f t="shared" si="0"/>
        <v>360.61666666666662</v>
      </c>
      <c r="O23" s="10">
        <f t="shared" si="1"/>
        <v>3</v>
      </c>
      <c r="P23" s="11">
        <f t="shared" si="2"/>
        <v>9.3282277702323189</v>
      </c>
      <c r="Q23" s="11">
        <f t="shared" si="3"/>
        <v>2.5867433850068826</v>
      </c>
      <c r="R23" s="10" t="str">
        <f t="shared" si="4"/>
        <v>ОДНОРОДНЫЕ</v>
      </c>
      <c r="S23" s="9">
        <f t="shared" si="5"/>
        <v>360.61666666666662</v>
      </c>
      <c r="T23" s="9">
        <f t="shared" si="6"/>
        <v>350</v>
      </c>
      <c r="U23" s="9">
        <f t="shared" si="7"/>
        <v>350</v>
      </c>
    </row>
    <row r="24" spans="1:21" ht="39" customHeight="1" x14ac:dyDescent="0.25">
      <c r="A24" s="19" t="s">
        <v>43</v>
      </c>
      <c r="B24" s="5" t="s">
        <v>78</v>
      </c>
      <c r="C24" s="20" t="s">
        <v>59</v>
      </c>
      <c r="D24" s="7">
        <v>1</v>
      </c>
      <c r="E24" s="8">
        <v>2950</v>
      </c>
      <c r="F24" s="8">
        <v>3070.95</v>
      </c>
      <c r="G24" s="8">
        <v>3097.5</v>
      </c>
      <c r="H24" s="18"/>
      <c r="I24" s="18"/>
      <c r="J24" s="18"/>
      <c r="K24" s="18"/>
      <c r="L24" s="18"/>
      <c r="M24" s="18"/>
      <c r="N24" s="9">
        <f t="shared" si="0"/>
        <v>3039.4833333333336</v>
      </c>
      <c r="O24" s="10">
        <f t="shared" si="1"/>
        <v>3</v>
      </c>
      <c r="P24" s="11">
        <f t="shared" si="2"/>
        <v>78.623634063386604</v>
      </c>
      <c r="Q24" s="11">
        <f t="shared" si="3"/>
        <v>2.5867433850068795</v>
      </c>
      <c r="R24" s="10" t="str">
        <f t="shared" si="4"/>
        <v>ОДНОРОДНЫЕ</v>
      </c>
      <c r="S24" s="9">
        <f t="shared" si="5"/>
        <v>3039.4833333333336</v>
      </c>
      <c r="T24" s="9">
        <f t="shared" si="6"/>
        <v>2950</v>
      </c>
      <c r="U24" s="9">
        <f t="shared" si="7"/>
        <v>2950</v>
      </c>
    </row>
    <row r="25" spans="1:21" ht="39" customHeight="1" x14ac:dyDescent="0.25">
      <c r="A25" s="19" t="s">
        <v>44</v>
      </c>
      <c r="B25" s="5" t="s">
        <v>79</v>
      </c>
      <c r="C25" s="20" t="s">
        <v>59</v>
      </c>
      <c r="D25" s="7">
        <v>3</v>
      </c>
      <c r="E25" s="8">
        <v>2474</v>
      </c>
      <c r="F25" s="8">
        <v>2575.4299999999998</v>
      </c>
      <c r="G25" s="8">
        <v>2597.6999999999998</v>
      </c>
      <c r="H25" s="18"/>
      <c r="I25" s="18"/>
      <c r="J25" s="18"/>
      <c r="K25" s="18"/>
      <c r="L25" s="18"/>
      <c r="M25" s="18"/>
      <c r="N25" s="9">
        <f t="shared" si="0"/>
        <v>2549.0433333333335</v>
      </c>
      <c r="O25" s="10">
        <f t="shared" si="1"/>
        <v>3</v>
      </c>
      <c r="P25" s="11">
        <f t="shared" si="2"/>
        <v>65.936443893595893</v>
      </c>
      <c r="Q25" s="11">
        <f t="shared" si="3"/>
        <v>2.5867133379553855</v>
      </c>
      <c r="R25" s="10" t="str">
        <f t="shared" si="4"/>
        <v>ОДНОРОДНЫЕ</v>
      </c>
      <c r="S25" s="9">
        <f t="shared" si="5"/>
        <v>7647.130000000001</v>
      </c>
      <c r="T25" s="9">
        <f t="shared" si="6"/>
        <v>2474</v>
      </c>
      <c r="U25" s="9">
        <f t="shared" si="7"/>
        <v>7422</v>
      </c>
    </row>
    <row r="26" spans="1:21" ht="39" customHeight="1" x14ac:dyDescent="0.25">
      <c r="A26" s="19" t="s">
        <v>45</v>
      </c>
      <c r="B26" s="5" t="s">
        <v>80</v>
      </c>
      <c r="C26" s="20" t="s">
        <v>59</v>
      </c>
      <c r="D26" s="7">
        <v>3</v>
      </c>
      <c r="E26" s="8">
        <v>2300</v>
      </c>
      <c r="F26" s="8">
        <v>2394.3000000000002</v>
      </c>
      <c r="G26" s="8">
        <v>2415</v>
      </c>
      <c r="H26" s="18"/>
      <c r="I26" s="18"/>
      <c r="J26" s="18"/>
      <c r="K26" s="18"/>
      <c r="L26" s="18"/>
      <c r="M26" s="18"/>
      <c r="N26" s="9">
        <f t="shared" si="0"/>
        <v>2369.7666666666669</v>
      </c>
      <c r="O26" s="10">
        <f t="shared" si="1"/>
        <v>3</v>
      </c>
      <c r="P26" s="11">
        <f t="shared" si="2"/>
        <v>61.299782490098096</v>
      </c>
      <c r="Q26" s="11">
        <f t="shared" si="3"/>
        <v>2.5867433850068822</v>
      </c>
      <c r="R26" s="10" t="str">
        <f t="shared" si="4"/>
        <v>ОДНОРОДНЫЕ</v>
      </c>
      <c r="S26" s="9">
        <f t="shared" si="5"/>
        <v>7109.3000000000011</v>
      </c>
      <c r="T26" s="9">
        <f t="shared" si="6"/>
        <v>2300</v>
      </c>
      <c r="U26" s="9">
        <f t="shared" si="7"/>
        <v>6900</v>
      </c>
    </row>
    <row r="27" spans="1:21" ht="39" customHeight="1" x14ac:dyDescent="0.25">
      <c r="A27" s="19" t="s">
        <v>46</v>
      </c>
      <c r="B27" s="5" t="s">
        <v>81</v>
      </c>
      <c r="C27" s="20" t="s">
        <v>59</v>
      </c>
      <c r="D27" s="7">
        <v>4</v>
      </c>
      <c r="E27" s="8">
        <v>1461</v>
      </c>
      <c r="F27" s="8">
        <v>1520.9</v>
      </c>
      <c r="G27" s="8">
        <v>1534.05</v>
      </c>
      <c r="H27" s="18"/>
      <c r="I27" s="18"/>
      <c r="J27" s="18"/>
      <c r="K27" s="18"/>
      <c r="L27" s="18"/>
      <c r="M27" s="18"/>
      <c r="N27" s="9">
        <f t="shared" si="0"/>
        <v>1505.3166666666666</v>
      </c>
      <c r="O27" s="10">
        <f t="shared" si="1"/>
        <v>3</v>
      </c>
      <c r="P27" s="11">
        <f t="shared" si="2"/>
        <v>38.93848781518529</v>
      </c>
      <c r="Q27" s="11">
        <f t="shared" si="3"/>
        <v>2.5867306645457959</v>
      </c>
      <c r="R27" s="10" t="str">
        <f t="shared" si="4"/>
        <v>ОДНОРОДНЫЕ</v>
      </c>
      <c r="S27" s="9">
        <f t="shared" si="5"/>
        <v>6021.2666666666664</v>
      </c>
      <c r="T27" s="9">
        <f t="shared" si="6"/>
        <v>1461</v>
      </c>
      <c r="U27" s="9">
        <f t="shared" si="7"/>
        <v>5844</v>
      </c>
    </row>
    <row r="28" spans="1:21" ht="39" customHeight="1" x14ac:dyDescent="0.25">
      <c r="A28" s="19" t="s">
        <v>47</v>
      </c>
      <c r="B28" s="5" t="s">
        <v>82</v>
      </c>
      <c r="C28" s="20" t="s">
        <v>59</v>
      </c>
      <c r="D28" s="7">
        <v>2</v>
      </c>
      <c r="E28" s="8">
        <v>3750</v>
      </c>
      <c r="F28" s="8">
        <v>3903.75</v>
      </c>
      <c r="G28" s="8">
        <v>3937.5</v>
      </c>
      <c r="H28" s="18"/>
      <c r="I28" s="18"/>
      <c r="J28" s="18"/>
      <c r="K28" s="18"/>
      <c r="L28" s="18"/>
      <c r="M28" s="18"/>
      <c r="N28" s="9">
        <f t="shared" si="0"/>
        <v>3863.75</v>
      </c>
      <c r="O28" s="10">
        <f t="shared" si="1"/>
        <v>3</v>
      </c>
      <c r="P28" s="11">
        <f t="shared" si="2"/>
        <v>99.945297538203363</v>
      </c>
      <c r="Q28" s="11">
        <f t="shared" si="3"/>
        <v>2.5867433850068808</v>
      </c>
      <c r="R28" s="10" t="str">
        <f t="shared" si="4"/>
        <v>ОДНОРОДНЫЕ</v>
      </c>
      <c r="S28" s="9">
        <f t="shared" si="5"/>
        <v>7727.5</v>
      </c>
      <c r="T28" s="9">
        <f t="shared" si="6"/>
        <v>3750</v>
      </c>
      <c r="U28" s="9">
        <f t="shared" si="7"/>
        <v>7500</v>
      </c>
    </row>
    <row r="29" spans="1:21" ht="39" customHeight="1" x14ac:dyDescent="0.25">
      <c r="A29" s="19" t="s">
        <v>48</v>
      </c>
      <c r="B29" s="5" t="s">
        <v>83</v>
      </c>
      <c r="C29" s="20" t="s">
        <v>59</v>
      </c>
      <c r="D29" s="7">
        <v>4</v>
      </c>
      <c r="E29" s="8">
        <v>1840</v>
      </c>
      <c r="F29" s="8">
        <v>1915.44</v>
      </c>
      <c r="G29" s="8">
        <v>1932</v>
      </c>
      <c r="H29" s="18"/>
      <c r="I29" s="18"/>
      <c r="J29" s="18"/>
      <c r="K29" s="18"/>
      <c r="L29" s="18"/>
      <c r="M29" s="18"/>
      <c r="N29" s="9">
        <f t="shared" si="0"/>
        <v>1895.8133333333335</v>
      </c>
      <c r="O29" s="10">
        <f t="shared" si="1"/>
        <v>3</v>
      </c>
      <c r="P29" s="11">
        <f t="shared" si="2"/>
        <v>49.039825992078462</v>
      </c>
      <c r="Q29" s="11">
        <f t="shared" si="3"/>
        <v>2.5867433850068813</v>
      </c>
      <c r="R29" s="10" t="str">
        <f t="shared" si="4"/>
        <v>ОДНОРОДНЫЕ</v>
      </c>
      <c r="S29" s="9">
        <f t="shared" si="5"/>
        <v>7583.253333333334</v>
      </c>
      <c r="T29" s="9">
        <f t="shared" si="6"/>
        <v>1840</v>
      </c>
      <c r="U29" s="9">
        <f t="shared" si="7"/>
        <v>7360</v>
      </c>
    </row>
    <row r="30" spans="1:21" ht="39" customHeight="1" x14ac:dyDescent="0.25">
      <c r="A30" s="19" t="s">
        <v>49</v>
      </c>
      <c r="B30" s="5" t="s">
        <v>84</v>
      </c>
      <c r="C30" s="20" t="s">
        <v>59</v>
      </c>
      <c r="D30" s="7">
        <v>1</v>
      </c>
      <c r="E30" s="8">
        <v>1300</v>
      </c>
      <c r="F30" s="8">
        <v>1353.3</v>
      </c>
      <c r="G30" s="8">
        <v>1365</v>
      </c>
      <c r="H30" s="18"/>
      <c r="I30" s="18"/>
      <c r="J30" s="18"/>
      <c r="K30" s="18"/>
      <c r="L30" s="18"/>
      <c r="M30" s="18"/>
      <c r="N30" s="9">
        <f t="shared" si="0"/>
        <v>1339.4333333333334</v>
      </c>
      <c r="O30" s="10">
        <f t="shared" si="1"/>
        <v>3</v>
      </c>
      <c r="P30" s="11">
        <f t="shared" si="2"/>
        <v>34.647703146577157</v>
      </c>
      <c r="Q30" s="11">
        <f t="shared" si="3"/>
        <v>2.5867433850068804</v>
      </c>
      <c r="R30" s="10" t="str">
        <f t="shared" si="4"/>
        <v>ОДНОРОДНЫЕ</v>
      </c>
      <c r="S30" s="9">
        <f t="shared" si="5"/>
        <v>1339.4333333333334</v>
      </c>
      <c r="T30" s="9">
        <f t="shared" si="6"/>
        <v>1300</v>
      </c>
      <c r="U30" s="9">
        <f t="shared" si="7"/>
        <v>1300</v>
      </c>
    </row>
    <row r="31" spans="1:21" ht="39" customHeight="1" x14ac:dyDescent="0.25">
      <c r="A31" s="19" t="s">
        <v>50</v>
      </c>
      <c r="B31" s="5" t="s">
        <v>85</v>
      </c>
      <c r="C31" s="20" t="s">
        <v>59</v>
      </c>
      <c r="D31" s="7">
        <v>4</v>
      </c>
      <c r="E31" s="8">
        <v>1890</v>
      </c>
      <c r="F31" s="8">
        <v>1967.49</v>
      </c>
      <c r="G31" s="8">
        <v>1984.5</v>
      </c>
      <c r="H31" s="18"/>
      <c r="I31" s="18"/>
      <c r="J31" s="18"/>
      <c r="K31" s="18"/>
      <c r="L31" s="18"/>
      <c r="M31" s="18"/>
      <c r="N31" s="9">
        <f t="shared" si="0"/>
        <v>1947.33</v>
      </c>
      <c r="O31" s="10">
        <f t="shared" si="1"/>
        <v>3</v>
      </c>
      <c r="P31" s="11">
        <f t="shared" si="2"/>
        <v>50.372429959254504</v>
      </c>
      <c r="Q31" s="11">
        <f t="shared" si="3"/>
        <v>2.5867433850068817</v>
      </c>
      <c r="R31" s="10" t="str">
        <f t="shared" si="4"/>
        <v>ОДНОРОДНЫЕ</v>
      </c>
      <c r="S31" s="9">
        <f t="shared" si="5"/>
        <v>7789.32</v>
      </c>
      <c r="T31" s="9">
        <f t="shared" si="6"/>
        <v>1890</v>
      </c>
      <c r="U31" s="9">
        <f t="shared" si="7"/>
        <v>7560</v>
      </c>
    </row>
    <row r="32" spans="1:21" ht="39" customHeight="1" x14ac:dyDescent="0.25">
      <c r="A32" s="19" t="s">
        <v>51</v>
      </c>
      <c r="B32" s="5" t="s">
        <v>86</v>
      </c>
      <c r="C32" s="20" t="s">
        <v>59</v>
      </c>
      <c r="D32" s="7">
        <v>3</v>
      </c>
      <c r="E32" s="8">
        <v>2850</v>
      </c>
      <c r="F32" s="8">
        <v>2966.85</v>
      </c>
      <c r="G32" s="8">
        <v>2992.5</v>
      </c>
      <c r="H32" s="18"/>
      <c r="I32" s="18"/>
      <c r="J32" s="18"/>
      <c r="K32" s="18"/>
      <c r="L32" s="18"/>
      <c r="M32" s="18"/>
      <c r="N32" s="9">
        <f t="shared" si="0"/>
        <v>2936.4500000000003</v>
      </c>
      <c r="O32" s="10">
        <f t="shared" si="1"/>
        <v>3</v>
      </c>
      <c r="P32" s="11">
        <f t="shared" si="2"/>
        <v>75.958426129034535</v>
      </c>
      <c r="Q32" s="11">
        <f t="shared" si="3"/>
        <v>2.5867433850068799</v>
      </c>
      <c r="R32" s="10" t="str">
        <f t="shared" si="4"/>
        <v>ОДНОРОДНЫЕ</v>
      </c>
      <c r="S32" s="9">
        <f t="shared" si="5"/>
        <v>8809.35</v>
      </c>
      <c r="T32" s="9">
        <f t="shared" si="6"/>
        <v>2850</v>
      </c>
      <c r="U32" s="9">
        <f t="shared" si="7"/>
        <v>8550</v>
      </c>
    </row>
    <row r="33" spans="1:21" ht="39" customHeight="1" x14ac:dyDescent="0.25">
      <c r="A33" s="19" t="s">
        <v>52</v>
      </c>
      <c r="B33" s="5" t="s">
        <v>87</v>
      </c>
      <c r="C33" s="20" t="s">
        <v>59</v>
      </c>
      <c r="D33" s="7">
        <v>1</v>
      </c>
      <c r="E33" s="8">
        <v>540</v>
      </c>
      <c r="F33" s="8">
        <v>562.14</v>
      </c>
      <c r="G33" s="8">
        <v>567</v>
      </c>
      <c r="H33" s="18"/>
      <c r="I33" s="18"/>
      <c r="J33" s="18"/>
      <c r="K33" s="18"/>
      <c r="L33" s="18"/>
      <c r="M33" s="18"/>
      <c r="N33" s="9">
        <f t="shared" si="0"/>
        <v>556.38</v>
      </c>
      <c r="O33" s="10">
        <f t="shared" si="1"/>
        <v>3</v>
      </c>
      <c r="P33" s="11">
        <f t="shared" si="2"/>
        <v>14.392122845501282</v>
      </c>
      <c r="Q33" s="11">
        <f t="shared" si="3"/>
        <v>2.5867433850068804</v>
      </c>
      <c r="R33" s="10" t="str">
        <f t="shared" si="4"/>
        <v>ОДНОРОДНЫЕ</v>
      </c>
      <c r="S33" s="9">
        <f t="shared" si="5"/>
        <v>556.38</v>
      </c>
      <c r="T33" s="9">
        <f t="shared" si="6"/>
        <v>540</v>
      </c>
      <c r="U33" s="9">
        <f t="shared" si="7"/>
        <v>540</v>
      </c>
    </row>
    <row r="34" spans="1:21" ht="39" customHeight="1" x14ac:dyDescent="0.25">
      <c r="A34" s="19" t="s">
        <v>53</v>
      </c>
      <c r="B34" s="5" t="s">
        <v>88</v>
      </c>
      <c r="C34" s="20" t="s">
        <v>59</v>
      </c>
      <c r="D34" s="7">
        <v>4</v>
      </c>
      <c r="E34" s="8">
        <v>950</v>
      </c>
      <c r="F34" s="8">
        <v>988.95</v>
      </c>
      <c r="G34" s="8">
        <v>997.5</v>
      </c>
      <c r="H34" s="18"/>
      <c r="I34" s="18"/>
      <c r="J34" s="18"/>
      <c r="K34" s="18"/>
      <c r="L34" s="18"/>
      <c r="M34" s="18"/>
      <c r="N34" s="9">
        <f t="shared" si="0"/>
        <v>978.81666666666661</v>
      </c>
      <c r="O34" s="10">
        <f t="shared" si="1"/>
        <v>3</v>
      </c>
      <c r="P34" s="11">
        <f t="shared" si="2"/>
        <v>25.319475376344862</v>
      </c>
      <c r="Q34" s="11">
        <f t="shared" si="3"/>
        <v>2.5867433850068822</v>
      </c>
      <c r="R34" s="10" t="str">
        <f t="shared" si="4"/>
        <v>ОДНОРОДНЫЕ</v>
      </c>
      <c r="S34" s="9">
        <f t="shared" si="5"/>
        <v>3915.2666666666664</v>
      </c>
      <c r="T34" s="9">
        <f t="shared" si="6"/>
        <v>950</v>
      </c>
      <c r="U34" s="9">
        <f t="shared" si="7"/>
        <v>3800</v>
      </c>
    </row>
    <row r="35" spans="1:21" ht="39" customHeight="1" x14ac:dyDescent="0.25">
      <c r="A35" s="19" t="s">
        <v>54</v>
      </c>
      <c r="B35" s="5" t="s">
        <v>89</v>
      </c>
      <c r="C35" s="20" t="s">
        <v>59</v>
      </c>
      <c r="D35" s="7">
        <v>2</v>
      </c>
      <c r="E35" s="8">
        <v>2800</v>
      </c>
      <c r="F35" s="8">
        <v>2914.8</v>
      </c>
      <c r="G35" s="8">
        <v>2940</v>
      </c>
      <c r="H35" s="18"/>
      <c r="I35" s="18"/>
      <c r="J35" s="18"/>
      <c r="K35" s="18"/>
      <c r="L35" s="18"/>
      <c r="M35" s="18"/>
      <c r="N35" s="9">
        <f t="shared" si="0"/>
        <v>2884.9333333333329</v>
      </c>
      <c r="O35" s="10">
        <f t="shared" si="1"/>
        <v>3</v>
      </c>
      <c r="P35" s="11">
        <f t="shared" si="2"/>
        <v>74.625822161858551</v>
      </c>
      <c r="Q35" s="11">
        <f t="shared" si="3"/>
        <v>2.5867433850068826</v>
      </c>
      <c r="R35" s="10" t="str">
        <f t="shared" si="4"/>
        <v>ОДНОРОДНЫЕ</v>
      </c>
      <c r="S35" s="9">
        <f t="shared" si="5"/>
        <v>5769.8666666666659</v>
      </c>
      <c r="T35" s="9">
        <f t="shared" si="6"/>
        <v>2800</v>
      </c>
      <c r="U35" s="9">
        <f t="shared" si="7"/>
        <v>5600</v>
      </c>
    </row>
    <row r="36" spans="1:21" ht="39" customHeight="1" x14ac:dyDescent="0.25">
      <c r="A36" s="19" t="s">
        <v>55</v>
      </c>
      <c r="B36" s="5" t="s">
        <v>90</v>
      </c>
      <c r="C36" s="20" t="s">
        <v>59</v>
      </c>
      <c r="D36" s="7">
        <v>3</v>
      </c>
      <c r="E36" s="8">
        <v>1760</v>
      </c>
      <c r="F36" s="8">
        <v>1832.16</v>
      </c>
      <c r="G36" s="8">
        <v>1848</v>
      </c>
      <c r="H36" s="18"/>
      <c r="I36" s="18"/>
      <c r="J36" s="18"/>
      <c r="K36" s="18"/>
      <c r="L36" s="18"/>
      <c r="M36" s="18"/>
      <c r="N36" s="9">
        <f t="shared" si="0"/>
        <v>1813.3866666666665</v>
      </c>
      <c r="O36" s="10">
        <f t="shared" si="1"/>
        <v>3</v>
      </c>
      <c r="P36" s="11">
        <f t="shared" si="2"/>
        <v>46.907659644596798</v>
      </c>
      <c r="Q36" s="11">
        <f t="shared" si="3"/>
        <v>2.5867433850068822</v>
      </c>
      <c r="R36" s="10" t="str">
        <f t="shared" si="4"/>
        <v>ОДНОРОДНЫЕ</v>
      </c>
      <c r="S36" s="9">
        <f t="shared" si="5"/>
        <v>5440.16</v>
      </c>
      <c r="T36" s="9">
        <f t="shared" si="6"/>
        <v>1760</v>
      </c>
      <c r="U36" s="9">
        <f t="shared" si="7"/>
        <v>5280</v>
      </c>
    </row>
    <row r="37" spans="1:21" ht="39" customHeight="1" x14ac:dyDescent="0.25">
      <c r="A37" s="19" t="s">
        <v>56</v>
      </c>
      <c r="B37" s="5" t="s">
        <v>91</v>
      </c>
      <c r="C37" s="20" t="s">
        <v>59</v>
      </c>
      <c r="D37" s="7">
        <v>2</v>
      </c>
      <c r="E37" s="8">
        <v>5145</v>
      </c>
      <c r="F37" s="8">
        <v>5355.94</v>
      </c>
      <c r="G37" s="8">
        <v>5402.25</v>
      </c>
      <c r="H37" s="18"/>
      <c r="I37" s="18"/>
      <c r="J37" s="18"/>
      <c r="K37" s="18"/>
      <c r="L37" s="18"/>
      <c r="M37" s="18"/>
      <c r="N37" s="9">
        <f t="shared" si="0"/>
        <v>5301.0633333333326</v>
      </c>
      <c r="O37" s="10">
        <f t="shared" si="1"/>
        <v>3</v>
      </c>
      <c r="P37" s="11">
        <f t="shared" si="2"/>
        <v>137.12394770182675</v>
      </c>
      <c r="Q37" s="11">
        <f t="shared" si="3"/>
        <v>2.5867253243247443</v>
      </c>
      <c r="R37" s="10" t="str">
        <f t="shared" si="4"/>
        <v>ОДНОРОДНЫЕ</v>
      </c>
      <c r="S37" s="9">
        <f t="shared" si="5"/>
        <v>10602.126666666665</v>
      </c>
      <c r="T37" s="9">
        <f t="shared" si="6"/>
        <v>5145</v>
      </c>
      <c r="U37" s="9">
        <f t="shared" si="7"/>
        <v>10290</v>
      </c>
    </row>
    <row r="38" spans="1:21" ht="39" customHeight="1" x14ac:dyDescent="0.25">
      <c r="A38" s="29" t="s">
        <v>36</v>
      </c>
      <c r="B38" s="30"/>
      <c r="C38" s="31">
        <f>SUM(U7:U37)</f>
        <v>145987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3"/>
    </row>
    <row r="39" spans="1:21" ht="21.75" customHeight="1" x14ac:dyDescent="0.25">
      <c r="A39" s="35" t="s">
        <v>92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</row>
    <row r="40" spans="1:21" ht="33" customHeight="1" x14ac:dyDescent="0.25">
      <c r="A40" s="12"/>
      <c r="B40" s="12"/>
      <c r="C40" s="36"/>
      <c r="D40" s="36"/>
      <c r="E40" s="36"/>
      <c r="F40" s="36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21" ht="27" customHeight="1" x14ac:dyDescent="0.25">
      <c r="A41" s="24" t="s">
        <v>93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1:21" ht="15.75" customHeight="1" x14ac:dyDescent="0.25">
      <c r="A42" s="34" t="s">
        <v>20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21" ht="37.5" customHeight="1" x14ac:dyDescent="0.25">
      <c r="R43" s="14"/>
    </row>
    <row r="44" spans="1:21" ht="35.25" customHeight="1" x14ac:dyDescent="0.25"/>
    <row r="45" spans="1:21" ht="27" customHeight="1" x14ac:dyDescent="0.25"/>
    <row r="46" spans="1:21" ht="12.75" customHeight="1" x14ac:dyDescent="0.25"/>
    <row r="47" spans="1:21" ht="35.25" customHeight="1" x14ac:dyDescent="0.25"/>
    <row r="48" spans="1:21" ht="35.25" customHeight="1" x14ac:dyDescent="0.25"/>
    <row r="49" spans="1:19" ht="35.25" customHeight="1" x14ac:dyDescent="0.25"/>
    <row r="50" spans="1:19" ht="18" customHeight="1" x14ac:dyDescent="0.25"/>
    <row r="51" spans="1:19" ht="35.25" customHeight="1" x14ac:dyDescent="0.25"/>
    <row r="53" spans="1:19" ht="37.5" customHeight="1" x14ac:dyDescent="0.25"/>
    <row r="54" spans="1:19" s="13" customFormat="1" ht="67.5" customHeight="1" x14ac:dyDescent="0.25">
      <c r="A54" s="1"/>
      <c r="B54" s="1"/>
      <c r="C54" s="1"/>
      <c r="D54" s="1"/>
      <c r="E54" s="1"/>
      <c r="F54" s="1"/>
      <c r="G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33.75" customHeight="1" x14ac:dyDescent="0.25"/>
    <row r="56" spans="1:19" ht="26.25" customHeight="1" x14ac:dyDescent="0.25"/>
    <row r="57" spans="1:19" ht="27.75" customHeight="1" x14ac:dyDescent="0.25"/>
  </sheetData>
  <mergeCells count="24">
    <mergeCell ref="A42:S42"/>
    <mergeCell ref="S5:S6"/>
    <mergeCell ref="A39:S39"/>
    <mergeCell ref="C40:F40"/>
    <mergeCell ref="N5:N6"/>
    <mergeCell ref="O5:O6"/>
    <mergeCell ref="P5:P6"/>
    <mergeCell ref="Q5:Q6"/>
    <mergeCell ref="R5:R6"/>
    <mergeCell ref="A5:A6"/>
    <mergeCell ref="B5:B6"/>
    <mergeCell ref="H5:J5"/>
    <mergeCell ref="A1:S1"/>
    <mergeCell ref="A3:S3"/>
    <mergeCell ref="A4:S4"/>
    <mergeCell ref="A2:U2"/>
    <mergeCell ref="A41:S41"/>
    <mergeCell ref="T5:T6"/>
    <mergeCell ref="U5:U6"/>
    <mergeCell ref="C5:C6"/>
    <mergeCell ref="D5:D6"/>
    <mergeCell ref="K5:M5"/>
    <mergeCell ref="A38:B38"/>
    <mergeCell ref="C38:U38"/>
  </mergeCells>
  <conditionalFormatting sqref="R7:R37">
    <cfRule type="expression" dxfId="5" priority="7">
      <formula>NOT(ISERROR(SEARCH("НЕ",R7)))</formula>
    </cfRule>
    <cfRule type="expression" dxfId="4" priority="8">
      <formula>NOT(ISERROR(SEARCH("ОДНОРОДНЫЕ",R7)))</formula>
    </cfRule>
    <cfRule type="expression" dxfId="3" priority="9">
      <formula>NOT(ISERROR(SEARCH("НЕОДНОРОДНЫЕ",R7)))</formula>
    </cfRule>
  </conditionalFormatting>
  <conditionalFormatting sqref="R7:R37">
    <cfRule type="expression" dxfId="2" priority="10">
      <formula>NOT(ISERROR(SEARCH("НЕОДНОРОДНЫЕ",R7)))</formula>
    </cfRule>
    <cfRule type="expression" dxfId="1" priority="11">
      <formula>NOT(ISERROR(SEARCH("ОДНОРОДНЫЕ",R7)))</formula>
    </cfRule>
    <cfRule type="expression" dxfId="0" priority="12">
      <formula>NOT(ISERROR(SEARCH("НЕОДНОРОДНЫЕ",R7)))</formula>
    </cfRule>
  </conditionalFormatting>
  <pageMargins left="0.70866141732283472" right="0.70866141732283472" top="0.74803149606299213" bottom="0.74803149606299213" header="0.51181102362204722" footer="0.51181102362204722"/>
  <pageSetup paperSize="9" scale="5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</dc:creator>
  <cp:lastModifiedBy>User</cp:lastModifiedBy>
  <cp:revision>6</cp:revision>
  <cp:lastPrinted>2026-08-25T11:27:15Z</cp:lastPrinted>
  <dcterms:created xsi:type="dcterms:W3CDTF">2015-03-09T15:47:32Z</dcterms:created>
  <dcterms:modified xsi:type="dcterms:W3CDTF">2026-08-26T08:48:01Z</dcterms:modified>
  <dc:language>ru-RU</dc:language>
</cp:coreProperties>
</file>