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ЗАКУПКИ\2026\223-ФЗ\68 Д Лента Риббон ГИРИС\"/>
    </mc:Choice>
  </mc:AlternateContent>
  <xr:revisionPtr revIDLastSave="0" documentId="13_ncr:1_{4D600D9D-72B9-48CB-838D-FDC0D5875BC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НМЦК" sheetId="4" r:id="rId1"/>
  </sheets>
  <definedNames>
    <definedName name="_xlnm._FilterDatabase" localSheetId="0" hidden="1">НМЦК!$K$2:$K$15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H15" i="4"/>
  <c r="G15" i="4"/>
  <c r="F15" i="4"/>
  <c r="L13" i="4"/>
  <c r="J13" i="4" l="1"/>
  <c r="K13" i="4" s="1"/>
  <c r="J12" i="4"/>
  <c r="K12" i="4" s="1"/>
  <c r="L12" i="4" l="1"/>
</calcChain>
</file>

<file path=xl/sharedStrings.xml><?xml version="1.0" encoding="utf-8"?>
<sst xmlns="http://schemas.openxmlformats.org/spreadsheetml/2006/main" count="40" uniqueCount="36">
  <si>
    <t>Среднее квадрат. отклонение</t>
  </si>
  <si>
    <t>Наименование объекта закупки:</t>
  </si>
  <si>
    <t>№ п/п</t>
  </si>
  <si>
    <t>Определение однородности совокупности значений выявленных цен</t>
  </si>
  <si>
    <t xml:space="preserve"> </t>
  </si>
  <si>
    <t xml:space="preserve"> Кол-во (объем) товаров (работ, услуг)</t>
  </si>
  <si>
    <t>Ед. изм.</t>
  </si>
  <si>
    <t>Обоснование начальной (максимальной) цены договора</t>
  </si>
  <si>
    <t xml:space="preserve">Используемый метод определения Н(М)ЦД: </t>
  </si>
  <si>
    <t xml:space="preserve">Дата подготовки обоснования Н(М)ЦД: </t>
  </si>
  <si>
    <t>расчет Н(М)ЦД осуществлен Заказчиком методом сопоставимых рыночных цен (анализа рынка) на основании информации о рыночных ценах, полученной от поставщиков (подрядчиков, исполнителей) - организаций, предприятий</t>
  </si>
  <si>
    <t>Всего начальная (максимальная) цена договора:</t>
  </si>
  <si>
    <t>коэф. вариации цен V (%) (не &gt; 33%)</t>
  </si>
  <si>
    <t>Директор МБУ "Спецбюро"  И.П. Алхимов</t>
  </si>
  <si>
    <t xml:space="preserve">                                           подпись</t>
  </si>
  <si>
    <t>Номер источника ценовой информации (КП) и цена ед., руб.</t>
  </si>
  <si>
    <t>КП № 1</t>
  </si>
  <si>
    <t>КП № 2</t>
  </si>
  <si>
    <t>КП № 3</t>
  </si>
  <si>
    <t>Исп. Баштанова О.А.  ____________, тел. +7 (3842) 28-12-33, e-mail : kem.specburo@mail.ru</t>
  </si>
  <si>
    <t>Приложение Обоснование НМЦД</t>
  </si>
  <si>
    <t>вх. № 1 от</t>
  </si>
  <si>
    <t>вх.№ 3</t>
  </si>
  <si>
    <t xml:space="preserve">Наименование предмета </t>
  </si>
  <si>
    <t>шт</t>
  </si>
  <si>
    <t>вх. № 2</t>
  </si>
  <si>
    <t>Поставка ленты для принтера</t>
  </si>
  <si>
    <t>Лента для принтера сатин 10см*200м черный FITTONE или эквивалент</t>
  </si>
  <si>
    <t>Риббон для принтера 103мм*200м золото FITTONE или эквивалент</t>
  </si>
  <si>
    <t>ОКПД2/характеристики</t>
  </si>
  <si>
    <t>ОКПД2: 13.20.33.190                            Лента для принтера сатин 10см*200м черный FITTONE или эквивалент</t>
  </si>
  <si>
    <t>ОКПД2: 22.29.21.000                                Риббон для принтера 103мм*200м золото FITTONE или эквивалент</t>
  </si>
  <si>
    <t>от 19.05.2026</t>
  </si>
  <si>
    <t>Минимальная  цена за ед., руб.</t>
  </si>
  <si>
    <t>Итого Н(М)ЦД, руб. МИНИМАЛЬНАЯ</t>
  </si>
  <si>
    <t xml:space="preserve">НМКД составляет 80 000,00.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</si>
</sst>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9"/>
      <color rgb="FF006600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800000"/>
      <name val="Arial"/>
      <family val="2"/>
      <charset val="204"/>
    </font>
    <font>
      <sz val="9"/>
      <color rgb="FF7030A0"/>
      <name val="Arial"/>
      <family val="2"/>
      <charset val="204"/>
    </font>
    <font>
      <sz val="9"/>
      <name val="Arial"/>
      <family val="2"/>
      <charset val="204"/>
    </font>
    <font>
      <sz val="9"/>
      <color rgb="FF17171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717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0" xfId="0" applyNumberFormat="1" applyFont="1"/>
    <xf numFmtId="0" fontId="8" fillId="0" borderId="0" xfId="0" applyFont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14" fontId="7" fillId="0" borderId="0" xfId="0" applyNumberFormat="1" applyFont="1" applyAlignment="1">
      <alignment vertical="center"/>
    </xf>
    <xf numFmtId="0" fontId="9" fillId="0" borderId="9" xfId="1" applyFont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FFFFCC"/>
      <color rgb="FF800000"/>
      <color rgb="FF006600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8" zoomScaleNormal="100" workbookViewId="0">
      <selection activeCell="F24" sqref="F24"/>
    </sheetView>
  </sheetViews>
  <sheetFormatPr defaultRowHeight="12" outlineLevelCol="1" x14ac:dyDescent="0.2"/>
  <cols>
    <col min="1" max="1" width="4.140625" style="3" customWidth="1"/>
    <col min="2" max="2" width="34.28515625" style="3" customWidth="1"/>
    <col min="3" max="3" width="30" style="3" customWidth="1"/>
    <col min="4" max="4" width="8.7109375" style="3" customWidth="1"/>
    <col min="5" max="5" width="10.140625" style="3" customWidth="1"/>
    <col min="6" max="6" width="11" style="3" customWidth="1" outlineLevel="1"/>
    <col min="7" max="7" width="12.85546875" style="3" customWidth="1" outlineLevel="1"/>
    <col min="8" max="8" width="11" style="3" customWidth="1" outlineLevel="1"/>
    <col min="9" max="9" width="13" style="3" customWidth="1" outlineLevel="1"/>
    <col min="10" max="10" width="10.85546875" style="3" customWidth="1" outlineLevel="1"/>
    <col min="11" max="11" width="10.28515625" style="3" customWidth="1" outlineLevel="1"/>
    <col min="12" max="12" width="15.85546875" style="3" customWidth="1"/>
    <col min="13" max="13" width="3.85546875" style="4" customWidth="1"/>
    <col min="14" max="14" width="9.140625" style="4"/>
    <col min="15" max="16384" width="9.140625" style="3"/>
  </cols>
  <sheetData>
    <row r="1" spans="1:18" ht="21.75" customHeight="1" x14ac:dyDescent="0.2">
      <c r="H1" s="60" t="s">
        <v>20</v>
      </c>
      <c r="I1" s="61"/>
      <c r="J1" s="61"/>
      <c r="K1" s="61"/>
      <c r="L1" s="61"/>
    </row>
    <row r="2" spans="1:18" ht="21.75" customHeight="1" x14ac:dyDescent="0.2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8" s="2" customFormat="1" ht="16.5" customHeight="1" x14ac:dyDescent="0.2">
      <c r="A3" s="3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8"/>
      <c r="N3" s="8"/>
    </row>
    <row r="4" spans="1:18" ht="25.5" customHeight="1" x14ac:dyDescent="0.2">
      <c r="A4" s="7" t="s">
        <v>1</v>
      </c>
      <c r="B4" s="7"/>
      <c r="C4" s="28" t="s">
        <v>26</v>
      </c>
      <c r="D4" s="28"/>
      <c r="E4" s="28"/>
      <c r="F4" s="28"/>
      <c r="G4" s="28"/>
      <c r="H4" s="28"/>
      <c r="I4" s="28"/>
      <c r="J4" s="28"/>
      <c r="K4" s="28"/>
      <c r="L4" s="2"/>
    </row>
    <row r="5" spans="1:18" ht="28.5" customHeight="1" x14ac:dyDescent="0.2">
      <c r="A5" s="55" t="s">
        <v>8</v>
      </c>
      <c r="B5" s="55"/>
      <c r="C5" s="59" t="s">
        <v>10</v>
      </c>
      <c r="D5" s="59"/>
      <c r="E5" s="59"/>
      <c r="F5" s="59"/>
      <c r="G5" s="59"/>
      <c r="H5" s="59"/>
      <c r="I5" s="59"/>
      <c r="J5" s="59"/>
      <c r="K5" s="59"/>
      <c r="L5" s="59"/>
    </row>
    <row r="6" spans="1:18" ht="15" customHeight="1" x14ac:dyDescent="0.2">
      <c r="A6" s="55" t="s">
        <v>9</v>
      </c>
      <c r="B6" s="55"/>
      <c r="C6" s="32">
        <v>46167</v>
      </c>
      <c r="D6" s="9"/>
      <c r="E6" s="2"/>
      <c r="F6" s="2"/>
      <c r="G6" s="2"/>
      <c r="H6" s="2"/>
      <c r="I6" s="2"/>
      <c r="J6" s="2"/>
      <c r="K6" s="29"/>
    </row>
    <row r="7" spans="1:18" ht="6.75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8" ht="43.5" customHeight="1" x14ac:dyDescent="0.2">
      <c r="A8" s="63" t="s">
        <v>2</v>
      </c>
      <c r="B8" s="64" t="s">
        <v>23</v>
      </c>
      <c r="C8" s="56" t="s">
        <v>29</v>
      </c>
      <c r="D8" s="65" t="s">
        <v>5</v>
      </c>
      <c r="E8" s="64" t="s">
        <v>6</v>
      </c>
      <c r="F8" s="67" t="s">
        <v>15</v>
      </c>
      <c r="G8" s="56"/>
      <c r="H8" s="56"/>
      <c r="I8" s="70" t="s">
        <v>3</v>
      </c>
      <c r="J8" s="71"/>
      <c r="K8" s="71"/>
      <c r="L8" s="72" t="s">
        <v>34</v>
      </c>
    </row>
    <row r="9" spans="1:18" ht="22.5" customHeight="1" x14ac:dyDescent="0.2">
      <c r="A9" s="63"/>
      <c r="B9" s="64"/>
      <c r="C9" s="57"/>
      <c r="D9" s="66"/>
      <c r="E9" s="64"/>
      <c r="F9" s="11" t="s">
        <v>16</v>
      </c>
      <c r="G9" s="12" t="s">
        <v>17</v>
      </c>
      <c r="H9" s="13" t="s">
        <v>18</v>
      </c>
      <c r="I9" s="67" t="s">
        <v>33</v>
      </c>
      <c r="J9" s="56" t="s">
        <v>0</v>
      </c>
      <c r="K9" s="56" t="s">
        <v>12</v>
      </c>
      <c r="L9" s="73"/>
    </row>
    <row r="10" spans="1:18" ht="21.75" customHeight="1" x14ac:dyDescent="0.2">
      <c r="A10" s="63"/>
      <c r="B10" s="64"/>
      <c r="C10" s="57"/>
      <c r="D10" s="66"/>
      <c r="E10" s="64"/>
      <c r="F10" s="14" t="s">
        <v>21</v>
      </c>
      <c r="G10" s="15" t="s">
        <v>25</v>
      </c>
      <c r="H10" s="16" t="s">
        <v>22</v>
      </c>
      <c r="I10" s="68"/>
      <c r="J10" s="57"/>
      <c r="K10" s="57"/>
      <c r="L10" s="73"/>
    </row>
    <row r="11" spans="1:18" s="24" customFormat="1" ht="30" customHeight="1" x14ac:dyDescent="0.2">
      <c r="A11" s="63"/>
      <c r="B11" s="56"/>
      <c r="C11" s="58"/>
      <c r="D11" s="66"/>
      <c r="E11" s="64"/>
      <c r="F11" s="34">
        <v>46161</v>
      </c>
      <c r="G11" s="35" t="s">
        <v>32</v>
      </c>
      <c r="H11" s="36" t="s">
        <v>32</v>
      </c>
      <c r="I11" s="69"/>
      <c r="J11" s="58"/>
      <c r="K11" s="58"/>
      <c r="L11" s="74"/>
      <c r="M11" s="23"/>
      <c r="N11" s="23"/>
    </row>
    <row r="12" spans="1:18" s="24" customFormat="1" ht="59.25" customHeight="1" x14ac:dyDescent="0.2">
      <c r="A12" s="17">
        <v>1</v>
      </c>
      <c r="B12" s="50" t="s">
        <v>27</v>
      </c>
      <c r="C12" s="49" t="s">
        <v>30</v>
      </c>
      <c r="D12" s="48">
        <v>16</v>
      </c>
      <c r="E12" s="47" t="s">
        <v>24</v>
      </c>
      <c r="F12" s="30">
        <v>2800</v>
      </c>
      <c r="G12" s="22">
        <v>2920</v>
      </c>
      <c r="H12" s="31">
        <v>3100</v>
      </c>
      <c r="I12" s="20">
        <v>2800</v>
      </c>
      <c r="J12" s="21">
        <f>SQRT(((SUM((POWER(F12-I12,2)),(POWER(G12-I12,2)),(POWER(H12-I12,2)))/(COLUMNS(F12:H12)-1))))</f>
        <v>228.47</v>
      </c>
      <c r="K12" s="21">
        <f>J12/I12*100</f>
        <v>8.16</v>
      </c>
      <c r="L12" s="22">
        <f>D12*I12</f>
        <v>44800</v>
      </c>
      <c r="M12" s="23"/>
      <c r="N12" s="23"/>
    </row>
    <row r="13" spans="1:18" s="24" customFormat="1" ht="38.25" customHeight="1" x14ac:dyDescent="0.2">
      <c r="A13" s="45">
        <v>2</v>
      </c>
      <c r="B13" s="53" t="s">
        <v>28</v>
      </c>
      <c r="C13" s="33" t="s">
        <v>31</v>
      </c>
      <c r="D13" s="48">
        <v>16</v>
      </c>
      <c r="E13" s="47" t="s">
        <v>24</v>
      </c>
      <c r="F13" s="30">
        <v>2200</v>
      </c>
      <c r="G13" s="22">
        <v>2410</v>
      </c>
      <c r="H13" s="31">
        <v>2520</v>
      </c>
      <c r="I13" s="20">
        <v>2200</v>
      </c>
      <c r="J13" s="21">
        <f>SQRT(((SUM((POWER(F13-I13,2)),(POWER(G13-I13,2)),(POWER(H13-I13,2)))/(COLUMNS(F13:H13)-1))))</f>
        <v>270.64999999999998</v>
      </c>
      <c r="K13" s="21">
        <f>J13/I13*100</f>
        <v>12.3</v>
      </c>
      <c r="L13" s="22">
        <f>D13*I13</f>
        <v>35200</v>
      </c>
      <c r="M13" s="23"/>
      <c r="N13" s="23"/>
    </row>
    <row r="14" spans="1:18" s="24" customFormat="1" ht="13.5" customHeight="1" x14ac:dyDescent="0.2">
      <c r="A14" s="45"/>
      <c r="B14" s="51"/>
      <c r="C14" s="33"/>
      <c r="D14" s="18"/>
      <c r="E14" s="19"/>
      <c r="F14" s="30"/>
      <c r="G14" s="44"/>
      <c r="H14" s="31"/>
      <c r="I14" s="20"/>
      <c r="J14" s="21"/>
      <c r="K14" s="21"/>
      <c r="L14" s="22"/>
      <c r="M14" s="23"/>
      <c r="N14" s="23"/>
    </row>
    <row r="15" spans="1:18" s="40" customFormat="1" ht="36.75" customHeight="1" x14ac:dyDescent="0.25">
      <c r="A15" s="25"/>
      <c r="B15" s="26" t="s">
        <v>11</v>
      </c>
      <c r="C15" s="38"/>
      <c r="D15" s="37"/>
      <c r="E15" s="46"/>
      <c r="F15" s="52">
        <f>F12*D12+F13*D13</f>
        <v>80000</v>
      </c>
      <c r="G15" s="52">
        <f>G12*D12+G13*D13</f>
        <v>85280</v>
      </c>
      <c r="H15" s="75">
        <f>H12*D12+H13*D13</f>
        <v>89920</v>
      </c>
      <c r="I15" s="27"/>
      <c r="J15" s="27"/>
      <c r="K15" s="27"/>
      <c r="L15" s="39">
        <f>SUM(L12:L12)+SUM(L13:L13)</f>
        <v>80000</v>
      </c>
      <c r="M15" s="41"/>
      <c r="N15" s="41"/>
      <c r="O15" s="42"/>
      <c r="P15" s="42"/>
      <c r="Q15" s="42"/>
      <c r="R15" s="42"/>
    </row>
    <row r="16" spans="1:18" ht="36" customHeight="1" x14ac:dyDescent="0.2">
      <c r="A16" s="1"/>
      <c r="B16" s="54" t="s">
        <v>35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2:17" s="43" customFormat="1" ht="5.2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x14ac:dyDescent="0.2">
      <c r="B18" s="2" t="s">
        <v>13</v>
      </c>
      <c r="C18" s="2"/>
      <c r="H18" s="4"/>
      <c r="I18" s="4"/>
      <c r="J18" s="4"/>
      <c r="K18" s="4"/>
      <c r="L18" s="4"/>
    </row>
    <row r="19" spans="2:17" x14ac:dyDescent="0.2">
      <c r="H19" s="4"/>
      <c r="I19" s="4" t="s">
        <v>4</v>
      </c>
      <c r="J19" s="4"/>
      <c r="K19" s="4" t="s">
        <v>4</v>
      </c>
      <c r="L19" s="4"/>
    </row>
    <row r="20" spans="2:17" x14ac:dyDescent="0.2">
      <c r="B20" s="2" t="s">
        <v>19</v>
      </c>
      <c r="C20" s="2"/>
      <c r="H20" s="4"/>
      <c r="I20" s="4"/>
      <c r="J20" s="4"/>
      <c r="K20" s="4"/>
      <c r="L20" s="4"/>
    </row>
    <row r="21" spans="2:17" x14ac:dyDescent="0.2">
      <c r="B21" s="2" t="s">
        <v>14</v>
      </c>
      <c r="C21" s="2"/>
      <c r="H21" s="4"/>
      <c r="I21" s="4"/>
      <c r="J21" s="4"/>
      <c r="K21" s="4"/>
      <c r="L21" s="4"/>
    </row>
    <row r="22" spans="2:17" x14ac:dyDescent="0.2">
      <c r="H22" s="4"/>
      <c r="I22" s="4"/>
      <c r="J22" s="4"/>
      <c r="K22" s="4"/>
      <c r="L22" s="4"/>
    </row>
    <row r="23" spans="2:17" x14ac:dyDescent="0.2">
      <c r="H23" s="4"/>
      <c r="I23" s="4"/>
      <c r="J23" s="4"/>
      <c r="K23" s="4"/>
      <c r="L23" s="4"/>
    </row>
    <row r="24" spans="2:17" x14ac:dyDescent="0.2">
      <c r="D24" s="3" t="s">
        <v>4</v>
      </c>
      <c r="H24" s="4"/>
      <c r="I24" s="4"/>
      <c r="J24" s="4"/>
      <c r="K24" s="4"/>
      <c r="L24" s="4"/>
    </row>
    <row r="25" spans="2:17" x14ac:dyDescent="0.2">
      <c r="H25" s="4"/>
      <c r="I25" s="4"/>
      <c r="J25" s="4"/>
      <c r="K25" s="4"/>
      <c r="L25" s="4"/>
    </row>
    <row r="26" spans="2:17" x14ac:dyDescent="0.2">
      <c r="H26" s="4"/>
      <c r="I26" s="4"/>
      <c r="J26" s="4"/>
      <c r="K26" s="4"/>
      <c r="L26" s="4"/>
    </row>
    <row r="27" spans="2:17" x14ac:dyDescent="0.2">
      <c r="H27" s="4"/>
      <c r="I27" s="4"/>
      <c r="J27" s="4"/>
      <c r="K27" s="4"/>
      <c r="L27" s="4"/>
    </row>
    <row r="28" spans="2:17" x14ac:dyDescent="0.2">
      <c r="H28" s="4"/>
      <c r="I28" s="4"/>
      <c r="J28" s="4"/>
      <c r="K28" s="4"/>
      <c r="L28" s="4"/>
    </row>
    <row r="29" spans="2:17" x14ac:dyDescent="0.2">
      <c r="H29" s="4"/>
      <c r="I29" s="4"/>
      <c r="J29" s="4"/>
      <c r="K29" s="4"/>
      <c r="L29" s="4"/>
    </row>
    <row r="30" spans="2:17" x14ac:dyDescent="0.2">
      <c r="K30" s="4"/>
      <c r="L30" s="4"/>
    </row>
    <row r="31" spans="2:17" x14ac:dyDescent="0.2">
      <c r="K31" s="4"/>
      <c r="L31" s="4"/>
    </row>
    <row r="32" spans="2:17" x14ac:dyDescent="0.2">
      <c r="K32" s="4"/>
      <c r="L32" s="4"/>
    </row>
  </sheetData>
  <mergeCells count="17">
    <mergeCell ref="E8:E11"/>
    <mergeCell ref="B16:Q17"/>
    <mergeCell ref="A6:B6"/>
    <mergeCell ref="C8:C11"/>
    <mergeCell ref="C5:L5"/>
    <mergeCell ref="H1:L1"/>
    <mergeCell ref="A2:L2"/>
    <mergeCell ref="A8:A11"/>
    <mergeCell ref="B8:B11"/>
    <mergeCell ref="D8:D11"/>
    <mergeCell ref="A5:B5"/>
    <mergeCell ref="F8:H8"/>
    <mergeCell ref="I9:I11"/>
    <mergeCell ref="J9:J11"/>
    <mergeCell ref="K9:K11"/>
    <mergeCell ref="I8:K8"/>
    <mergeCell ref="L8:L11"/>
  </mergeCells>
  <printOptions horizontalCentered="1"/>
  <pageMargins left="0" right="0" top="0" bottom="0" header="0" footer="0"/>
  <pageSetup paperSize="9"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людмила козлова</cp:lastModifiedBy>
  <cp:lastPrinted>2026-03-04T05:43:12Z</cp:lastPrinted>
  <dcterms:created xsi:type="dcterms:W3CDTF">2014-01-15T18:15:09Z</dcterms:created>
  <dcterms:modified xsi:type="dcterms:W3CDTF">2026-05-26T09:26:48Z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