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75"/>
  </bookViews>
  <sheets>
    <sheet name="ОЦДИ" sheetId="4" r:id="rId1"/>
  </sheets>
  <definedNames>
    <definedName name="_xlnm.Print_Area" localSheetId="0">ОЦДИ!$A$1:$M$25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4" l="1"/>
  <c r="J14" i="4" l="1"/>
  <c r="I14" i="4"/>
  <c r="H14" i="4"/>
  <c r="M14" i="4" s="1"/>
  <c r="J13" i="4"/>
  <c r="K13" i="4" s="1"/>
  <c r="L13" i="4" s="1"/>
  <c r="I13" i="4"/>
  <c r="H13" i="4"/>
  <c r="M13" i="4" s="1"/>
  <c r="J12" i="4"/>
  <c r="K12" i="4" s="1"/>
  <c r="L12" i="4" s="1"/>
  <c r="I12" i="4"/>
  <c r="H12" i="4"/>
  <c r="M12" i="4" s="1"/>
  <c r="J11" i="4"/>
  <c r="I11" i="4"/>
  <c r="H11" i="4"/>
  <c r="M11" i="4" s="1"/>
  <c r="J10" i="4"/>
  <c r="I10" i="4"/>
  <c r="H10" i="4"/>
  <c r="M10" i="4" s="1"/>
  <c r="J9" i="4"/>
  <c r="I9" i="4"/>
  <c r="H9" i="4"/>
  <c r="M9" i="4" s="1"/>
  <c r="J8" i="4"/>
  <c r="I8" i="4"/>
  <c r="H8" i="4"/>
  <c r="M8" i="4" s="1"/>
  <c r="K14" i="4" l="1"/>
  <c r="L14" i="4" s="1"/>
  <c r="K11" i="4"/>
  <c r="L11" i="4" s="1"/>
  <c r="K10" i="4"/>
  <c r="L10" i="4" s="1"/>
  <c r="K9" i="4"/>
  <c r="L9" i="4" s="1"/>
  <c r="K8" i="4"/>
  <c r="L8" i="4" s="1"/>
  <c r="D23" i="4"/>
  <c r="D22" i="4" l="1"/>
  <c r="D21" i="4"/>
  <c r="J7" i="4" l="1"/>
  <c r="I7" i="4"/>
  <c r="H7" i="4"/>
  <c r="M7" i="4" s="1"/>
  <c r="L17" i="4" l="1"/>
  <c r="K7" i="4"/>
  <c r="L7" i="4" s="1"/>
</calcChain>
</file>

<file path=xl/sharedStrings.xml><?xml version="1.0" encoding="utf-8"?>
<sst xmlns="http://schemas.openxmlformats.org/spreadsheetml/2006/main" count="43" uniqueCount="34">
  <si>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</si>
  <si>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</si>
  <si>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</si>
  <si>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</si>
  <si>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</si>
  <si>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</si>
  <si>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</si>
  <si>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</si>
  <si>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</si>
  <si>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</si>
  <si>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</si>
  <si>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</si>
  <si>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</si>
  <si>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</si>
  <si>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</si>
  <si>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</si>
  <si>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</si>
  <si>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</si>
  <si>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</si>
  <si>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</si>
  <si>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</si>
  <si>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№ 25171 от 20.07.2026</t>
  </si>
  <si>
    <t>Чечётина Е.В.</t>
  </si>
  <si>
    <t>шт</t>
  </si>
  <si>
    <t>Газовая горелка на баллон</t>
  </si>
  <si>
    <t>Аккумуляторный строительный фен</t>
  </si>
  <si>
    <t>Стриппер для зачистки
проводов</t>
  </si>
  <si>
    <t>Фонарь налобный
аккумуляторный</t>
  </si>
  <si>
    <t xml:space="preserve">Цифровой мультиметр </t>
  </si>
  <si>
    <t>Газовый баллон цанговый 520 мл (набор 6 шт)</t>
  </si>
  <si>
    <t>№ 25212 от 20.07.2026</t>
  </si>
  <si>
    <t>№ 42861 от 20.07.2026</t>
  </si>
  <si>
    <t xml:space="preserve">Мегаомметр </t>
  </si>
  <si>
    <t>Набор рожковых ключей                         12 шт. 6 - 32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</si>
</sst>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46"/>
  <sheetViews>
    <sheetView showGridLines="0" tabSelected="1" topLeftCell="B6" zoomScale="120" zoomScaleNormal="120" workbookViewId="0">
      <selection activeCell="B9" sqref="B9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7.570312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8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44" ht="34.15" customHeight="1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44" ht="198.6" customHeight="1" thickBot="1">
      <c r="A3" s="74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44" ht="40.9" customHeight="1">
      <c r="A4" s="61" t="s">
        <v>9</v>
      </c>
      <c r="B4" s="61" t="s">
        <v>0</v>
      </c>
      <c r="C4" s="61" t="s">
        <v>1</v>
      </c>
      <c r="D4" s="61" t="s">
        <v>8</v>
      </c>
      <c r="E4" s="65" t="s">
        <v>18</v>
      </c>
      <c r="F4" s="65" t="s">
        <v>19</v>
      </c>
      <c r="G4" s="65" t="s">
        <v>20</v>
      </c>
      <c r="H4" s="85" t="s">
        <v>5</v>
      </c>
      <c r="I4" s="62" t="s">
        <v>3</v>
      </c>
      <c r="J4" s="62" t="s">
        <v>6</v>
      </c>
      <c r="K4" s="61" t="s">
        <v>4</v>
      </c>
      <c r="L4" s="61" t="s">
        <v>2</v>
      </c>
      <c r="M4" s="84" t="s">
        <v>7</v>
      </c>
      <c r="N4" s="2"/>
      <c r="O4" s="2"/>
      <c r="P4" s="2"/>
      <c r="Q4" s="7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61"/>
      <c r="B5" s="61"/>
      <c r="C5" s="61"/>
      <c r="D5" s="61"/>
      <c r="E5" s="66"/>
      <c r="F5" s="66"/>
      <c r="G5" s="66"/>
      <c r="H5" s="86"/>
      <c r="I5" s="80"/>
      <c r="J5" s="80"/>
      <c r="K5" s="61"/>
      <c r="L5" s="61"/>
      <c r="M5" s="84"/>
      <c r="N5" s="2"/>
      <c r="O5" s="2"/>
      <c r="P5" s="2"/>
      <c r="Q5" s="7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62"/>
      <c r="B6" s="62"/>
      <c r="C6" s="62"/>
      <c r="D6" s="62"/>
      <c r="E6" s="67"/>
      <c r="F6" s="67"/>
      <c r="G6" s="67"/>
      <c r="H6" s="87"/>
      <c r="I6" s="81"/>
      <c r="J6" s="81"/>
      <c r="K6" s="61"/>
      <c r="L6" s="61"/>
      <c r="M6" s="84"/>
      <c r="N6" s="2"/>
      <c r="O6" s="2"/>
      <c r="P6" s="2"/>
      <c r="Q6" s="7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0">
        <v>1</v>
      </c>
      <c r="B7" s="53" t="s">
        <v>25</v>
      </c>
      <c r="C7" s="55" t="s">
        <v>23</v>
      </c>
      <c r="D7" s="53">
        <v>1</v>
      </c>
      <c r="E7" s="52">
        <v>5767.68</v>
      </c>
      <c r="F7" s="52">
        <v>5812.74</v>
      </c>
      <c r="G7" s="52">
        <v>5677.56</v>
      </c>
      <c r="H7" s="51">
        <f>ROUND(AVERAGE(E7:G7),2)</f>
        <v>5752.66</v>
      </c>
      <c r="I7" s="18">
        <f>COUNT(E7:G7)</f>
        <v>3</v>
      </c>
      <c r="J7" s="18">
        <f>STDEV(E7:G7)</f>
        <v>68.830286938236426</v>
      </c>
      <c r="K7" s="18">
        <f t="shared" ref="K7" si="0">J7/H7*100</f>
        <v>1.1964949595184911</v>
      </c>
      <c r="L7" s="19" t="str">
        <f t="shared" ref="L7" si="1">IF(K7&lt;33,"ОДНОРОДНЫЕ","НЕОДНОРОДНЫЕ")</f>
        <v>ОДНОРОДНЫЕ</v>
      </c>
      <c r="M7" s="20">
        <f>H7*D7</f>
        <v>5752.66</v>
      </c>
      <c r="N7" s="49"/>
      <c r="Q7" s="12"/>
    </row>
    <row r="8" spans="1:44" s="2" customFormat="1" ht="15.75">
      <c r="A8" s="50"/>
      <c r="B8" s="53" t="s">
        <v>24</v>
      </c>
      <c r="C8" s="55" t="s">
        <v>23</v>
      </c>
      <c r="D8" s="53">
        <v>2</v>
      </c>
      <c r="E8" s="52">
        <v>372.48</v>
      </c>
      <c r="F8" s="52">
        <v>375.39</v>
      </c>
      <c r="G8" s="52">
        <v>366.66</v>
      </c>
      <c r="H8" s="51">
        <f t="shared" ref="H8:H14" si="2">ROUND(AVERAGE(E8:G8),2)</f>
        <v>371.51</v>
      </c>
      <c r="I8" s="18">
        <f t="shared" ref="I8:I14" si="3">COUNT(E8:G8)</f>
        <v>3</v>
      </c>
      <c r="J8" s="18">
        <f t="shared" ref="J8:J14" si="4">STDEV(E8:G8)</f>
        <v>4.4450984241071474</v>
      </c>
      <c r="K8" s="18">
        <f t="shared" ref="K8:K14" si="5">J8/H8*100</f>
        <v>1.1964949595184915</v>
      </c>
      <c r="L8" s="19" t="str">
        <f t="shared" ref="L8:L14" si="6">IF(K8&lt;33,"ОДНОРОДНЫЕ","НЕОДНОРОДНЫЕ")</f>
        <v>ОДНОРОДНЫЕ</v>
      </c>
      <c r="M8" s="20">
        <f t="shared" ref="M8:M14" si="7">H8*D8</f>
        <v>743.02</v>
      </c>
      <c r="N8" s="49"/>
      <c r="Q8" s="58"/>
    </row>
    <row r="9" spans="1:44" s="2" customFormat="1" ht="31.5">
      <c r="A9" s="50"/>
      <c r="B9" s="53" t="s">
        <v>29</v>
      </c>
      <c r="C9" s="55" t="s">
        <v>23</v>
      </c>
      <c r="D9" s="53">
        <v>1</v>
      </c>
      <c r="E9" s="52">
        <v>2846.72</v>
      </c>
      <c r="F9" s="52">
        <v>2868.96</v>
      </c>
      <c r="G9" s="52">
        <v>2802.24</v>
      </c>
      <c r="H9" s="51">
        <f t="shared" si="2"/>
        <v>2839.31</v>
      </c>
      <c r="I9" s="18">
        <f t="shared" si="3"/>
        <v>3</v>
      </c>
      <c r="J9" s="18">
        <f t="shared" si="4"/>
        <v>33.97216115193941</v>
      </c>
      <c r="K9" s="18">
        <f t="shared" si="5"/>
        <v>1.1964935548404159</v>
      </c>
      <c r="L9" s="19" t="str">
        <f t="shared" si="6"/>
        <v>ОДНОРОДНЫЕ</v>
      </c>
      <c r="M9" s="20">
        <f t="shared" si="7"/>
        <v>2839.31</v>
      </c>
      <c r="N9" s="49"/>
      <c r="Q9" s="58"/>
    </row>
    <row r="10" spans="1:44" s="2" customFormat="1" ht="15.75">
      <c r="A10" s="50"/>
      <c r="B10" s="53" t="s">
        <v>32</v>
      </c>
      <c r="C10" s="55" t="s">
        <v>23</v>
      </c>
      <c r="D10" s="53">
        <v>1</v>
      </c>
      <c r="E10" s="52">
        <v>23957.759999999998</v>
      </c>
      <c r="F10" s="52">
        <v>24144.93</v>
      </c>
      <c r="G10" s="52">
        <v>23583.42</v>
      </c>
      <c r="H10" s="51">
        <f t="shared" si="2"/>
        <v>23895.37</v>
      </c>
      <c r="I10" s="18">
        <f t="shared" si="3"/>
        <v>3</v>
      </c>
      <c r="J10" s="18">
        <f t="shared" si="4"/>
        <v>285.90689760829576</v>
      </c>
      <c r="K10" s="18">
        <f t="shared" si="5"/>
        <v>1.1964949595184999</v>
      </c>
      <c r="L10" s="19" t="str">
        <f t="shared" si="6"/>
        <v>ОДНОРОДНЫЕ</v>
      </c>
      <c r="M10" s="20">
        <f t="shared" si="7"/>
        <v>23895.37</v>
      </c>
      <c r="N10" s="49"/>
      <c r="Q10" s="58"/>
    </row>
    <row r="11" spans="1:44" s="2" customFormat="1" ht="31.5">
      <c r="A11" s="50"/>
      <c r="B11" s="53" t="s">
        <v>33</v>
      </c>
      <c r="C11" s="55" t="s">
        <v>23</v>
      </c>
      <c r="D11" s="53">
        <v>1</v>
      </c>
      <c r="E11" s="52">
        <v>2206.7199999999998</v>
      </c>
      <c r="F11" s="52">
        <v>2223.96</v>
      </c>
      <c r="G11" s="52">
        <v>2172.2399999999998</v>
      </c>
      <c r="H11" s="51">
        <f t="shared" si="2"/>
        <v>2200.9699999999998</v>
      </c>
      <c r="I11" s="18">
        <f t="shared" si="3"/>
        <v>3</v>
      </c>
      <c r="J11" s="18">
        <f t="shared" si="4"/>
        <v>26.334534993679675</v>
      </c>
      <c r="K11" s="18">
        <f t="shared" si="5"/>
        <v>1.1964967715906931</v>
      </c>
      <c r="L11" s="19" t="str">
        <f t="shared" si="6"/>
        <v>ОДНОРОДНЫЕ</v>
      </c>
      <c r="M11" s="20">
        <f t="shared" si="7"/>
        <v>2200.9699999999998</v>
      </c>
      <c r="N11" s="49"/>
      <c r="Q11" s="58"/>
    </row>
    <row r="12" spans="1:44" s="2" customFormat="1" ht="31.5">
      <c r="A12" s="50"/>
      <c r="B12" s="53" t="s">
        <v>26</v>
      </c>
      <c r="C12" s="55" t="s">
        <v>23</v>
      </c>
      <c r="D12" s="53">
        <v>3</v>
      </c>
      <c r="E12" s="52">
        <v>1131.52</v>
      </c>
      <c r="F12" s="52">
        <v>1140.3599999999999</v>
      </c>
      <c r="G12" s="52">
        <v>1113.8399999999999</v>
      </c>
      <c r="H12" s="51">
        <f t="shared" si="2"/>
        <v>1128.57</v>
      </c>
      <c r="I12" s="18">
        <f t="shared" si="3"/>
        <v>3</v>
      </c>
      <c r="J12" s="18">
        <f t="shared" si="4"/>
        <v>13.503323047803207</v>
      </c>
      <c r="K12" s="18">
        <f t="shared" si="5"/>
        <v>1.1964984934743266</v>
      </c>
      <c r="L12" s="19" t="str">
        <f t="shared" si="6"/>
        <v>ОДНОРОДНЫЕ</v>
      </c>
      <c r="M12" s="20">
        <f t="shared" si="7"/>
        <v>3385.71</v>
      </c>
      <c r="N12" s="49"/>
      <c r="Q12" s="58"/>
    </row>
    <row r="13" spans="1:44" s="2" customFormat="1" ht="31.5">
      <c r="A13" s="50"/>
      <c r="B13" s="53" t="s">
        <v>27</v>
      </c>
      <c r="C13" s="55" t="s">
        <v>23</v>
      </c>
      <c r="D13" s="53">
        <v>10</v>
      </c>
      <c r="E13" s="52">
        <v>441.6</v>
      </c>
      <c r="F13" s="52">
        <v>445.05</v>
      </c>
      <c r="G13" s="52">
        <v>434.7</v>
      </c>
      <c r="H13" s="51">
        <f t="shared" si="2"/>
        <v>440.45</v>
      </c>
      <c r="I13" s="18">
        <f t="shared" si="3"/>
        <v>3</v>
      </c>
      <c r="J13" s="18">
        <f t="shared" si="4"/>
        <v>5.2699620491992292</v>
      </c>
      <c r="K13" s="18">
        <f t="shared" si="5"/>
        <v>1.196494959518499</v>
      </c>
      <c r="L13" s="19" t="str">
        <f t="shared" si="6"/>
        <v>ОДНОРОДНЫЕ</v>
      </c>
      <c r="M13" s="20">
        <f t="shared" si="7"/>
        <v>4404.5</v>
      </c>
      <c r="N13" s="49"/>
      <c r="Q13" s="58"/>
    </row>
    <row r="14" spans="1:44" s="2" customFormat="1" ht="15.75">
      <c r="A14" s="50"/>
      <c r="B14" s="53" t="s">
        <v>28</v>
      </c>
      <c r="C14" s="55" t="s">
        <v>23</v>
      </c>
      <c r="D14" s="53">
        <v>2</v>
      </c>
      <c r="E14" s="52">
        <v>4596.4799999999996</v>
      </c>
      <c r="F14" s="52">
        <v>4632.3900000000003</v>
      </c>
      <c r="G14" s="52">
        <v>4524.66</v>
      </c>
      <c r="H14" s="51">
        <f t="shared" si="2"/>
        <v>4584.51</v>
      </c>
      <c r="I14" s="18">
        <f t="shared" si="3"/>
        <v>3</v>
      </c>
      <c r="J14" s="18">
        <f t="shared" si="4"/>
        <v>54.853431068621582</v>
      </c>
      <c r="K14" s="18">
        <f t="shared" si="5"/>
        <v>1.1964949595184999</v>
      </c>
      <c r="L14" s="19" t="str">
        <f t="shared" si="6"/>
        <v>ОДНОРОДНЫЕ</v>
      </c>
      <c r="M14" s="20">
        <f t="shared" si="7"/>
        <v>9169.02</v>
      </c>
      <c r="N14" s="49"/>
      <c r="Q14" s="58"/>
    </row>
    <row r="15" spans="1:44" ht="15" customHeight="1">
      <c r="A15" s="14"/>
      <c r="B15" s="13" t="s">
        <v>10</v>
      </c>
      <c r="C15" s="14"/>
      <c r="D15" s="15"/>
      <c r="E15" s="21"/>
      <c r="F15" s="21"/>
      <c r="G15" s="21"/>
      <c r="H15" s="16"/>
      <c r="I15" s="17"/>
      <c r="J15" s="17"/>
      <c r="K15" s="17"/>
      <c r="L15" s="14"/>
      <c r="M15" s="54">
        <f>SUM(M7:M14)</f>
        <v>52390.559999999998</v>
      </c>
    </row>
    <row r="16" spans="1:44" ht="15.75">
      <c r="A16" s="48"/>
      <c r="B16" s="47"/>
      <c r="C16" s="32"/>
      <c r="D16" s="32"/>
      <c r="E16" s="32"/>
      <c r="F16" s="32"/>
      <c r="G16" s="44"/>
      <c r="H16" s="38"/>
      <c r="I16" s="39"/>
      <c r="J16" s="39"/>
      <c r="K16" s="39"/>
      <c r="L16" s="40"/>
      <c r="M16" s="41"/>
      <c r="N16" s="25"/>
    </row>
    <row r="17" spans="1:15" ht="18.75">
      <c r="A17" s="32"/>
      <c r="B17" s="82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3">
        <f>M15</f>
        <v>52390.559999999998</v>
      </c>
      <c r="M17" s="83"/>
      <c r="N17" s="77"/>
      <c r="O17" s="78"/>
    </row>
    <row r="18" spans="1:15" ht="18.75">
      <c r="A18" s="3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4"/>
      <c r="M18" s="64"/>
      <c r="N18" s="24"/>
    </row>
    <row r="19" spans="1:15" ht="18.75">
      <c r="A19" s="32"/>
      <c r="B19" s="33" t="s">
        <v>11</v>
      </c>
      <c r="C19" s="34"/>
      <c r="D19" s="34"/>
      <c r="E19" s="35"/>
      <c r="F19" s="35"/>
      <c r="G19" s="35"/>
      <c r="H19" s="36"/>
      <c r="I19" s="36"/>
      <c r="J19" s="36"/>
      <c r="K19" s="36"/>
      <c r="L19" s="37"/>
      <c r="M19" s="32"/>
      <c r="N19" s="25"/>
    </row>
    <row r="20" spans="1:15" ht="18.75">
      <c r="A20" s="32"/>
      <c r="B20" s="33"/>
      <c r="C20" s="34"/>
      <c r="D20" s="34"/>
      <c r="E20" s="35"/>
      <c r="F20" s="35"/>
      <c r="G20" s="35"/>
      <c r="H20" s="36"/>
      <c r="I20" s="36"/>
      <c r="J20" s="36"/>
      <c r="K20" s="36"/>
      <c r="L20" s="37"/>
      <c r="M20" s="32"/>
      <c r="N20" s="25"/>
    </row>
    <row r="21" spans="1:15" ht="17.25" customHeight="1">
      <c r="A21" s="32"/>
      <c r="B21" s="42" t="s">
        <v>13</v>
      </c>
      <c r="C21" s="34">
        <v>1</v>
      </c>
      <c r="D21" s="59" t="str">
        <f>E4</f>
        <v>Коммерческое предложение № 1</v>
      </c>
      <c r="E21" s="59"/>
      <c r="F21" s="59"/>
      <c r="G21" s="59"/>
      <c r="H21" s="57"/>
      <c r="I21" s="60" t="s">
        <v>30</v>
      </c>
      <c r="J21" s="60"/>
      <c r="K21" s="60"/>
      <c r="L21" s="40"/>
      <c r="M21" s="41"/>
      <c r="N21" s="25"/>
    </row>
    <row r="22" spans="1:15" ht="15.75" customHeight="1">
      <c r="A22" s="32"/>
      <c r="B22" s="42" t="s">
        <v>13</v>
      </c>
      <c r="C22" s="34">
        <v>2</v>
      </c>
      <c r="D22" s="59" t="str">
        <f>F4</f>
        <v>Коммерческое предложение № 2</v>
      </c>
      <c r="E22" s="59"/>
      <c r="F22" s="59"/>
      <c r="G22" s="59"/>
      <c r="H22" s="57"/>
      <c r="I22" s="60" t="s">
        <v>31</v>
      </c>
      <c r="J22" s="60"/>
      <c r="K22" s="60"/>
      <c r="L22" s="40"/>
      <c r="M22" s="41"/>
      <c r="N22" s="25"/>
    </row>
    <row r="23" spans="1:15" ht="15.75" customHeight="1">
      <c r="A23" s="32"/>
      <c r="B23" s="42" t="s">
        <v>13</v>
      </c>
      <c r="C23" s="34">
        <v>3</v>
      </c>
      <c r="D23" s="59" t="str">
        <f>G4</f>
        <v>Коммерческое предложение № 3</v>
      </c>
      <c r="E23" s="59"/>
      <c r="F23" s="59"/>
      <c r="G23" s="59"/>
      <c r="H23" s="59"/>
      <c r="I23" s="60" t="s">
        <v>21</v>
      </c>
      <c r="J23" s="60"/>
      <c r="K23" s="60"/>
      <c r="L23" s="40"/>
      <c r="M23" s="41"/>
      <c r="N23" s="25"/>
    </row>
    <row r="24" spans="1:15" ht="15.75">
      <c r="A24" s="32"/>
      <c r="B24" s="43" t="s">
        <v>15</v>
      </c>
      <c r="C24" s="32"/>
      <c r="D24" s="32"/>
      <c r="E24" s="44"/>
      <c r="F24" s="44"/>
      <c r="G24" s="45">
        <v>46223</v>
      </c>
      <c r="H24" s="38"/>
      <c r="I24" s="39"/>
      <c r="J24" s="39"/>
      <c r="K24" s="39"/>
      <c r="L24" s="40"/>
      <c r="M24" s="41"/>
      <c r="N24" s="25"/>
    </row>
    <row r="25" spans="1:15" ht="15.75">
      <c r="A25" s="32"/>
      <c r="B25" s="46" t="s">
        <v>14</v>
      </c>
      <c r="C25" s="32"/>
      <c r="D25" s="32"/>
      <c r="E25" s="32"/>
      <c r="F25" s="56" t="s">
        <v>22</v>
      </c>
      <c r="G25" s="32"/>
      <c r="H25" s="38"/>
      <c r="I25" s="39"/>
      <c r="J25" s="39"/>
      <c r="K25" s="39"/>
      <c r="L25" s="40"/>
      <c r="M25" s="41"/>
      <c r="N25" s="25"/>
    </row>
    <row r="26" spans="1:15" ht="15.75">
      <c r="A26" s="26"/>
      <c r="B26" s="23"/>
      <c r="C26" s="26"/>
      <c r="D26" s="26"/>
      <c r="E26" s="27"/>
      <c r="F26" s="27"/>
      <c r="G26" s="27"/>
      <c r="H26" s="28"/>
      <c r="I26" s="29"/>
      <c r="J26" s="29"/>
      <c r="K26" s="29"/>
      <c r="L26" s="30"/>
      <c r="M26" s="31"/>
    </row>
    <row r="27" spans="1:15" ht="15.75">
      <c r="B27" s="22"/>
      <c r="H27" s="3"/>
      <c r="I27" s="4"/>
      <c r="J27" s="4"/>
      <c r="K27" s="4"/>
      <c r="L27" s="5"/>
      <c r="M27" s="6"/>
    </row>
    <row r="28" spans="1:15" ht="15.75">
      <c r="B28" s="22"/>
      <c r="H28" s="3"/>
      <c r="I28" s="4"/>
      <c r="J28" s="4"/>
      <c r="K28" s="4"/>
      <c r="L28" s="5"/>
      <c r="M28" s="6"/>
    </row>
    <row r="29" spans="1:15" ht="15.75">
      <c r="B29" s="1"/>
      <c r="H29" s="3"/>
      <c r="I29" s="4"/>
      <c r="J29" s="4"/>
      <c r="K29" s="4"/>
      <c r="L29" s="5"/>
      <c r="M29" s="6"/>
    </row>
    <row r="30" spans="1:15" ht="15.75">
      <c r="B30" s="1"/>
      <c r="H30" s="3"/>
      <c r="I30" s="4"/>
      <c r="J30" s="4"/>
      <c r="K30" s="4"/>
      <c r="L30" s="5"/>
      <c r="M30" s="6"/>
    </row>
    <row r="31" spans="1:15" ht="15.75">
      <c r="H31" s="3"/>
      <c r="I31" s="4"/>
      <c r="J31" s="4"/>
      <c r="K31" s="4"/>
      <c r="L31" s="5"/>
      <c r="M31" s="6"/>
    </row>
    <row r="32" spans="1:15" ht="15.75">
      <c r="H32" s="3"/>
      <c r="I32" s="4"/>
      <c r="J32" s="4"/>
      <c r="K32" s="4"/>
      <c r="L32" s="5"/>
      <c r="M32" s="6"/>
    </row>
    <row r="33" spans="8:13" ht="15.75">
      <c r="H33" s="3"/>
      <c r="I33" s="4"/>
      <c r="J33" s="4"/>
      <c r="K33" s="4"/>
      <c r="L33" s="5"/>
      <c r="M33" s="6"/>
    </row>
    <row r="34" spans="8:13" ht="15.75">
      <c r="H34" s="3"/>
      <c r="I34" s="4"/>
      <c r="J34" s="4"/>
      <c r="K34" s="4"/>
      <c r="L34" s="5"/>
      <c r="M34" s="6"/>
    </row>
    <row r="35" spans="8:13" ht="15.75">
      <c r="H35" s="3"/>
      <c r="I35" s="4"/>
      <c r="J35" s="4"/>
      <c r="K35" s="4"/>
      <c r="L35" s="5"/>
      <c r="M35" s="6"/>
    </row>
    <row r="36" spans="8:13" ht="15.75">
      <c r="H36" s="3"/>
      <c r="I36" s="4"/>
      <c r="J36" s="4"/>
      <c r="K36" s="4"/>
      <c r="L36" s="5"/>
      <c r="M36" s="6"/>
    </row>
    <row r="37" spans="8:13">
      <c r="H37" s="9"/>
    </row>
    <row r="38" spans="8:13">
      <c r="H38" s="9"/>
    </row>
    <row r="39" spans="8:13">
      <c r="H39" s="9"/>
    </row>
    <row r="40" spans="8:13">
      <c r="H40" s="9"/>
    </row>
    <row r="41" spans="8:13">
      <c r="H41" s="9"/>
    </row>
    <row r="42" spans="8:13">
      <c r="H42" s="9"/>
    </row>
    <row r="43" spans="8:13">
      <c r="H43" s="9"/>
    </row>
    <row r="44" spans="8:13">
      <c r="H44" s="9"/>
    </row>
    <row r="45" spans="8:13">
      <c r="H45" s="9"/>
    </row>
    <row r="46" spans="8:13">
      <c r="H46" s="9"/>
    </row>
    <row r="47" spans="8:13">
      <c r="H47" s="9"/>
    </row>
    <row r="48" spans="8:13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  <row r="11743" spans="8:8">
      <c r="H11743" s="9"/>
    </row>
    <row r="11744" spans="8:8">
      <c r="H11744" s="9"/>
    </row>
    <row r="11745" spans="8:8">
      <c r="H11745" s="9"/>
    </row>
    <row r="11746" spans="8:8">
      <c r="H11746" s="9"/>
    </row>
  </sheetData>
  <mergeCells count="27">
    <mergeCell ref="A1:M2"/>
    <mergeCell ref="A3:M3"/>
    <mergeCell ref="N17:O17"/>
    <mergeCell ref="Q4:Q6"/>
    <mergeCell ref="J4:J6"/>
    <mergeCell ref="K4:K6"/>
    <mergeCell ref="B17:K17"/>
    <mergeCell ref="L17:M17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8:K18"/>
    <mergeCell ref="L18:M18"/>
    <mergeCell ref="G4:G6"/>
    <mergeCell ref="D21:G21"/>
    <mergeCell ref="D22:G22"/>
    <mergeCell ref="I21:K21"/>
    <mergeCell ref="I22:K22"/>
    <mergeCell ref="I23:K23"/>
    <mergeCell ref="D23:H23"/>
  </mergeCells>
  <phoneticPr fontId="29" type="noConversion"/>
  <conditionalFormatting sqref="L16 L21:L36 L7">
    <cfRule type="containsText" dxfId="11" priority="79" operator="containsText" text="НЕОДНОРОДНЫЕ">
      <formula>NOT(ISERROR(SEARCH("НЕОДНОРОДНЫЕ",L7)))</formula>
    </cfRule>
    <cfRule type="containsText" dxfId="10" priority="80" operator="containsText" text="ОДНОРОДНЫЕ">
      <formula>NOT(ISERROR(SEARCH("ОДНОРОДНЫЕ",L7)))</formula>
    </cfRule>
    <cfRule type="containsText" dxfId="9" priority="81" operator="containsText" text="НЕОДНОРОДНЫЕ">
      <formula>NOT(ISERROR(SEARCH("НЕОДНОРОДНЫЕ",L7)))</formula>
    </cfRule>
    <cfRule type="containsText" dxfId="8" priority="82" operator="containsText" text="НЕ">
      <formula>NOT(ISERROR(SEARCH("НЕ",L7)))</formula>
    </cfRule>
    <cfRule type="containsText" dxfId="7" priority="83" operator="containsText" text="ОДНОРОДНЫЕ">
      <formula>NOT(ISERROR(SEARCH("ОДНОРОДНЫЕ",L7)))</formula>
    </cfRule>
    <cfRule type="containsText" dxfId="6" priority="84" operator="containsText" text="НЕОДНОРОДНЫЕ">
      <formula>NOT(ISERROR(SEARCH("НЕОДНОРОДНЫЕ",L7)))</formula>
    </cfRule>
  </conditionalFormatting>
  <conditionalFormatting sqref="L8:L14">
    <cfRule type="containsText" dxfId="5" priority="1" operator="containsText" text="НЕОДНОРОДНЫЕ">
      <formula>NOT(ISERROR(SEARCH("НЕОДНОРОДНЫЕ",L8)))</formula>
    </cfRule>
    <cfRule type="containsText" dxfId="4" priority="2" operator="containsText" text="ОДНОРОДНЫЕ">
      <formula>NOT(ISERROR(SEARCH("ОДНОРОДНЫЕ",L8)))</formula>
    </cfRule>
    <cfRule type="containsText" dxfId="3" priority="3" operator="containsText" text="НЕОДНОРОДНЫЕ">
      <formula>NOT(ISERROR(SEARCH("НЕОДНОРОДНЫЕ",L8)))</formula>
    </cfRule>
    <cfRule type="containsText" dxfId="2" priority="4" operator="containsText" text="НЕ">
      <formula>NOT(ISERROR(SEARCH("НЕ",L8)))</formula>
    </cfRule>
    <cfRule type="containsText" dxfId="1" priority="5" operator="containsText" text="ОДНОРОДНЫЕ">
      <formula>NOT(ISERROR(SEARCH("ОДНОРОДНЫЕ",L8)))</formula>
    </cfRule>
    <cfRule type="containsText" dxfId="0" priority="6" operator="containsText" text="НЕОДНОРОДНЫЕ">
      <formula>NOT(ISERROR(SEARCH("НЕОДНОРОДНЫЕ",L8)))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2026-07-27T08:09:47Z</dcterms:modified>
</cp:coreProperties>
</file>