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 " sheetId="1" state="visible" r:id="rId3"/>
  </sheets>
  <definedNames>
    <definedName function="false" hidden="false" localSheetId="0" name="_GoBack" vbProcedure="false">'расчет нмцк  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<sst xmlns="http://schemas.openxmlformats.org/spreadsheetml/2006/main" count="42" uniqueCount="41">
  <si>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ОБОСНОВАНИЕ НАЧАЛЬНОЙ (МАКСИМАЛЬНОЙ) ЦЕНЫ КОНТРАКТА</t>
  </si>
  <si>
    <r>
      <rPr>
        <sz val="12"/>
        <rFont val="Times New Roman"/>
        <family val="1"/>
        <charset val="204"/>
      </rPr>
      <t xml:space="preserve">на</t>
    </r>
    <r>
      <rPr>
        <sz val="12"/>
        <rFont val="Times New Roman"/>
        <family val="1"/>
        <charset val="1"/>
      </rPr>
      <t xml:space="preserve"> поставку лекарственных препаратов для медицинского применения 
(МНН: ЖЕЛЕЗА [III] ГИДРОКСИД ДЕКСТРАН)</t>
    </r>
  </si>
  <si>
    <t xml:space="preserve">1. Используемый метод определения НМЦК</t>
  </si>
  <si>
    <t xml:space="preserve">Использован Порядок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применения, утвержденный Приказом Минздрава России от 19 декабря 2019г. N 1064н. Применялись следующие методы: сопоставимых рыночных цен, тарифный метод, расчет средневзвешенной цены, референтная цена.</t>
  </si>
  <si>
    <t xml:space="preserve">2. Способ изучения рынка</t>
  </si>
  <si>
    <t xml:space="preserve">Сбор коммерческих предложений от поставщиков (подрядчиков, исполнителей), осуществляющих поставки соответствующих товаров (выполнения работ, оказания услуг), планируемых к закупке.</t>
  </si>
  <si>
    <t xml:space="preserve">3. Расчет НМЦК</t>
  </si>
  <si>
    <t xml:space="preserve">Н(М)ЦК определена исходя из минимального значения цены, выявленного при расчете на основании Приказа Минздрава России от 19 декабря 2019г. N 1064н.</t>
  </si>
  <si>
    <t xml:space="preserve">№ п/п</t>
  </si>
  <si>
    <t xml:space="preserve">Международное непатентованное наименование, при отсутствии такого наименования - группировочное или химическое наименование или состав комбинированного лекарственного препарата
</t>
  </si>
  <si>
    <t xml:space="preserve">ЖНВЛП (да/нет)</t>
  </si>
  <si>
    <t xml:space="preserve">Функциональные, технические и качественные характеристики товара</t>
  </si>
  <si>
    <t xml:space="preserve">ОКПД2/КТРУ</t>
  </si>
  <si>
    <t xml:space="preserve">Метод сопоставимых рыночных цен</t>
  </si>
  <si>
    <t xml:space="preserve">Тарифный метод</t>
  </si>
  <si>
    <t xml:space="preserve">Расчет средневзвешенной цены</t>
  </si>
  <si>
    <t xml:space="preserve">Референтная цена </t>
  </si>
  <si>
    <t xml:space="preserve">Ед. изм.</t>
  </si>
  <si>
    <t xml:space="preserve">Количество </t>
  </si>
  <si>
    <t xml:space="preserve">Минимальная цена, руб. (с НДС и оптовой надбавкой)</t>
  </si>
  <si>
    <t xml:space="preserve">Начальная (максимальная) цена контракта, рублей. 
n - количество поставляемых лекарственных препаратов, Цi -цена единицы планируемого к закупке i-го лекарственного препарата с учетом налога на добавленную стоимость  (НДС ) и оптовой надбавки, Vi- объем поставки i- го лекарственного препарата</t>
  </si>
  <si>
    <t xml:space="preserve">Предлагаемая цена, рублей (без НДС)*</t>
  </si>
  <si>
    <t xml:space="preserve">Государственный реестр предельных отпускных цен производителей на лекарственные препараты, включенные в перечень жизненно необходимых и важнейших лекарственных препаратов (без НДС)</t>
  </si>
  <si>
    <t xml:space="preserve">Реестр контрактов (цена, руб. без НДС, без РН*), за 12 мес. </t>
  </si>
  <si>
    <t xml:space="preserve">Референтные цены (приведенные значения цен, в соответствии с письмом Минздрава России, являются средневзвешенные по Российской Федерации и справочными)</t>
  </si>
  <si>
    <t xml:space="preserve">КП №1 (исх.№Сч-349541 от 04.08.26)</t>
  </si>
  <si>
    <t xml:space="preserve">КП №2 (исх.№УТ-2723 от 04.08.26)</t>
  </si>
  <si>
    <t xml:space="preserve">КП №3 (исх.№422 от 10.08.26)</t>
  </si>
  <si>
    <t xml:space="preserve">Средняя цена, рублей</t>
  </si>
  <si>
    <t xml:space="preserve">К вариации</t>
  </si>
  <si>
    <t xml:space="preserve">17 =15*16</t>
  </si>
  <si>
    <t xml:space="preserve">ЖЕЛЕЗА [III] ГИДРОКСИД ДЕКСТРАН</t>
  </si>
  <si>
    <t xml:space="preserve">нет</t>
  </si>
  <si>
    <t xml:space="preserve">Раствор для внутримышечного введения, 50 мг/мл</t>
  </si>
  <si>
    <t xml:space="preserve">21.20.10.133-000013-1-00032-0000000000000</t>
  </si>
  <si>
    <t xml:space="preserve">-</t>
  </si>
  <si>
    <t xml:space="preserve"> На  дату расчета НМЦК референтная цена отсутствует.  </t>
  </si>
  <si>
    <t xml:space="preserve">мл</t>
  </si>
  <si>
    <t xml:space="preserve">Итого</t>
  </si>
  <si>
    <t xml:space="preserve">*Примечание: Если ЛП относится к перечню ЖНВЛП, то цена без розничной надбавки ( см Протокол соглосования цен)</t>
  </si>
  <si>
    <t xml:space="preserve">Специалист по закупкам     ___________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</si>
</sst>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_-* #,##0.00_р_._-;\-* #,##0.00_р_._-;_-* \-??_р_._-;_-@_-"/>
    <numFmt numFmtId="167" formatCode="#,##0.00"/>
    <numFmt numFmtId="168" formatCode="#,##0"/>
    <numFmt numFmtId="169" formatCode="0.00"/>
    <numFmt numFmtId="170" formatCode="0%"/>
  </numFmts>
  <fonts count="15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8"/>
      <color rgb="FF212529"/>
      <name val="Times New Roman"/>
      <family val="1"/>
      <charset val="204"/>
    </font>
    <font>
      <b val="true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0"/>
    <cellStyle name="xl29" xfId="21"/>
    <cellStyle name="Обычный 2" xfId="22"/>
    <cellStyle name="Обычный 3" xfId="23"/>
    <cellStyle name="Обычный 4" xfId="24"/>
    <cellStyle name="Обычный 5" xfId="25"/>
    <cellStyle name="Финансовый 2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609480</xdr:colOff>
      <xdr:row>8</xdr:row>
      <xdr:rowOff>409680</xdr:rowOff>
    </xdr:from>
    <xdr:to>
      <xdr:col>16</xdr:col>
      <xdr:colOff>609480</xdr:colOff>
      <xdr:row>8</xdr:row>
      <xdr:rowOff>655920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18127800" y="4329000"/>
          <a:ext cx="0" cy="246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16</xdr:col>
      <xdr:colOff>104760</xdr:colOff>
      <xdr:row>8</xdr:row>
      <xdr:rowOff>743040</xdr:rowOff>
    </xdr:from>
    <xdr:to>
      <xdr:col>16</xdr:col>
      <xdr:colOff>1150920</xdr:colOff>
      <xdr:row>9</xdr:row>
      <xdr:rowOff>27720</xdr:rowOff>
    </xdr:to>
    <xdr:pic>
      <xdr:nvPicPr>
        <xdr:cNvPr id="1" name="Рисунок 5" descr=""/>
        <xdr:cNvPicPr/>
      </xdr:nvPicPr>
      <xdr:blipFill>
        <a:blip r:embed="rId2"/>
        <a:stretch/>
      </xdr:blipFill>
      <xdr:spPr>
        <a:xfrm>
          <a:off x="17623080" y="4662360"/>
          <a:ext cx="1046160" cy="255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P11" activeCellId="0" sqref="P1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2" width="29.71"/>
    <col collapsed="false" customWidth="true" hidden="false" outlineLevel="0" max="3" min="3" style="2" width="7.42"/>
    <col collapsed="false" customWidth="true" hidden="false" outlineLevel="0" max="4" min="4" style="2" width="53.29"/>
    <col collapsed="false" customWidth="true" hidden="false" outlineLevel="0" max="5" min="5" style="2" width="18"/>
    <col collapsed="false" customWidth="true" hidden="false" outlineLevel="0" max="6" min="6" style="3" width="10.85"/>
    <col collapsed="false" customWidth="true" hidden="false" outlineLevel="0" max="8" min="7" style="3" width="10.57"/>
    <col collapsed="false" customWidth="false" hidden="false" outlineLevel="0" max="10" min="9" style="2" width="9.14"/>
    <col collapsed="false" customWidth="true" hidden="false" outlineLevel="0" max="11" min="11" style="1" width="22.29"/>
    <col collapsed="false" customWidth="true" hidden="false" outlineLevel="0" max="12" min="12" style="2" width="9.29"/>
    <col collapsed="false" customWidth="true" hidden="false" outlineLevel="0" max="13" min="13" style="2" width="14.57"/>
    <col collapsed="false" customWidth="true" hidden="false" outlineLevel="0" max="14" min="14" style="2" width="10"/>
    <col collapsed="false" customWidth="true" hidden="false" outlineLevel="0" max="15" min="15" style="4" width="11.85"/>
    <col collapsed="false" customWidth="true" hidden="false" outlineLevel="0" max="16" min="16" style="2" width="12.86"/>
    <col collapsed="false" customWidth="true" hidden="false" outlineLevel="0" max="17" min="17" style="2" width="19.29"/>
    <col collapsed="false" customWidth="false" hidden="false" outlineLevel="0" max="16384" min="18" style="2" width="9.14"/>
  </cols>
  <sheetData>
    <row r="1" customFormat="false" ht="12.75" hidden="false" customHeight="true" outlineLevel="0" collapsed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customFormat="false" ht="15" hidden="false" customHeight="false" outlineLevel="0" collapsed="false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Format="false" ht="43.8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Format="false" ht="29.25" hidden="false" customHeight="true" outlineLevel="0" collapsed="false">
      <c r="A4" s="8" t="s">
        <v>2</v>
      </c>
      <c r="B4" s="8"/>
      <c r="C4" s="8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customFormat="false" ht="14.25" hidden="false" customHeight="true" outlineLevel="0" collapsed="false">
      <c r="A5" s="8" t="s">
        <v>4</v>
      </c>
      <c r="B5" s="8"/>
      <c r="C5" s="8"/>
      <c r="D5" s="9" t="s">
        <v>5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customFormat="false" ht="12.75" hidden="false" customHeight="false" outlineLevel="0" collapsed="false">
      <c r="A6" s="10" t="s">
        <v>6</v>
      </c>
      <c r="B6" s="10"/>
      <c r="C6" s="10"/>
      <c r="D6" s="11" t="s">
        <v>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customFormat="false" ht="51" hidden="false" customHeight="true" outlineLevel="0" collapsed="false">
      <c r="A7" s="12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3" t="s">
        <v>13</v>
      </c>
      <c r="G7" s="13"/>
      <c r="H7" s="13"/>
      <c r="I7" s="13"/>
      <c r="J7" s="14"/>
      <c r="K7" s="12" t="s">
        <v>14</v>
      </c>
      <c r="L7" s="12" t="s">
        <v>15</v>
      </c>
      <c r="M7" s="12" t="s">
        <v>16</v>
      </c>
      <c r="N7" s="12" t="s">
        <v>17</v>
      </c>
      <c r="O7" s="15" t="s">
        <v>18</v>
      </c>
      <c r="P7" s="12" t="s">
        <v>19</v>
      </c>
      <c r="Q7" s="9" t="s">
        <v>20</v>
      </c>
    </row>
    <row r="8" customFormat="false" ht="129.75" hidden="false" customHeight="true" outlineLevel="0" collapsed="false">
      <c r="A8" s="12"/>
      <c r="B8" s="12"/>
      <c r="C8" s="12"/>
      <c r="D8" s="12"/>
      <c r="E8" s="12"/>
      <c r="F8" s="12" t="s">
        <v>21</v>
      </c>
      <c r="G8" s="12"/>
      <c r="H8" s="12"/>
      <c r="I8" s="12"/>
      <c r="J8" s="16"/>
      <c r="K8" s="12" t="s">
        <v>22</v>
      </c>
      <c r="L8" s="12" t="s">
        <v>23</v>
      </c>
      <c r="M8" s="17" t="s">
        <v>24</v>
      </c>
      <c r="N8" s="12"/>
      <c r="O8" s="15"/>
      <c r="P8" s="12"/>
      <c r="Q8" s="9"/>
    </row>
    <row r="9" customFormat="false" ht="76.5" hidden="false" customHeight="true" outlineLevel="0" collapsed="false">
      <c r="A9" s="12"/>
      <c r="B9" s="12"/>
      <c r="C9" s="12"/>
      <c r="D9" s="12"/>
      <c r="E9" s="12"/>
      <c r="F9" s="18" t="s">
        <v>25</v>
      </c>
      <c r="G9" s="18" t="s">
        <v>26</v>
      </c>
      <c r="H9" s="18" t="s">
        <v>27</v>
      </c>
      <c r="I9" s="19" t="s">
        <v>28</v>
      </c>
      <c r="J9" s="20" t="s">
        <v>29</v>
      </c>
      <c r="K9" s="12"/>
      <c r="L9" s="12"/>
      <c r="M9" s="17"/>
      <c r="N9" s="12"/>
      <c r="O9" s="15"/>
      <c r="P9" s="12"/>
      <c r="Q9" s="9"/>
    </row>
    <row r="10" s="26" customFormat="true" ht="24" hidden="false" customHeight="true" outlineLevel="0" collapsed="false">
      <c r="A10" s="12" t="n">
        <v>1</v>
      </c>
      <c r="B10" s="13" t="n">
        <v>2</v>
      </c>
      <c r="C10" s="13" t="n">
        <v>3</v>
      </c>
      <c r="D10" s="13" t="n">
        <v>4</v>
      </c>
      <c r="E10" s="13" t="n">
        <v>5</v>
      </c>
      <c r="F10" s="21" t="n">
        <v>6</v>
      </c>
      <c r="G10" s="22" t="n">
        <v>7</v>
      </c>
      <c r="H10" s="23" t="n">
        <v>8</v>
      </c>
      <c r="I10" s="23" t="n">
        <v>9</v>
      </c>
      <c r="J10" s="23" t="n">
        <v>10</v>
      </c>
      <c r="K10" s="24" t="n">
        <v>11</v>
      </c>
      <c r="L10" s="25" t="n">
        <v>12</v>
      </c>
      <c r="M10" s="13" t="n">
        <v>13</v>
      </c>
      <c r="N10" s="24" t="n">
        <v>14</v>
      </c>
      <c r="O10" s="25" t="n">
        <v>15</v>
      </c>
      <c r="P10" s="13" t="n">
        <v>16</v>
      </c>
      <c r="Q10" s="13" t="s">
        <v>30</v>
      </c>
    </row>
    <row r="11" customFormat="false" ht="51.75" hidden="false" customHeight="true" outlineLevel="0" collapsed="false">
      <c r="A11" s="12" t="n">
        <v>1</v>
      </c>
      <c r="B11" s="27" t="s">
        <v>31</v>
      </c>
      <c r="C11" s="28" t="s">
        <v>32</v>
      </c>
      <c r="D11" s="29" t="s">
        <v>33</v>
      </c>
      <c r="E11" s="30" t="s">
        <v>34</v>
      </c>
      <c r="F11" s="31" t="n">
        <f aca="false">ROUND(2212/10/110*100,2)</f>
        <v>201.09</v>
      </c>
      <c r="G11" s="31" t="n">
        <f aca="false">ROUND(2330/10/110*100,2)</f>
        <v>211.82</v>
      </c>
      <c r="H11" s="31" t="n">
        <f aca="false">ROUND(15544.11/100,2)</f>
        <v>155.44</v>
      </c>
      <c r="I11" s="32" t="n">
        <f aca="false">ROUND(AVERAGE(F11:H11),2)</f>
        <v>189.45</v>
      </c>
      <c r="J11" s="33" t="n">
        <f aca="false">STDEV(F11:H11)/AVERAGE(F11:H11)</f>
        <v>0.158026697946501</v>
      </c>
      <c r="K11" s="34" t="s">
        <v>35</v>
      </c>
      <c r="L11" s="34" t="s">
        <v>35</v>
      </c>
      <c r="M11" s="35" t="s">
        <v>36</v>
      </c>
      <c r="N11" s="36" t="s">
        <v>37</v>
      </c>
      <c r="O11" s="37" t="n">
        <v>200</v>
      </c>
      <c r="P11" s="38" t="n">
        <f aca="false">ROUND(I11/100*110,2)</f>
        <v>208.4</v>
      </c>
      <c r="Q11" s="39" t="n">
        <f aca="false">ROUND(P11*O11,2)</f>
        <v>41680</v>
      </c>
      <c r="R11" s="26"/>
      <c r="S11" s="26"/>
      <c r="T11" s="26"/>
      <c r="U11" s="26"/>
      <c r="V11" s="26"/>
      <c r="W11" s="26"/>
      <c r="X11" s="26"/>
    </row>
    <row r="12" customFormat="false" ht="12.75" hidden="false" customHeight="false" outlineLevel="0" collapsed="false">
      <c r="P12" s="40" t="s">
        <v>38</v>
      </c>
      <c r="Q12" s="41" t="n">
        <f aca="false">SUM(Q11)</f>
        <v>41680</v>
      </c>
      <c r="R12" s="26"/>
      <c r="S12" s="26"/>
      <c r="T12" s="26"/>
      <c r="U12" s="26"/>
      <c r="V12" s="26"/>
      <c r="W12" s="26"/>
      <c r="X12" s="26"/>
    </row>
    <row r="13" customFormat="false" ht="12.75" hidden="false" customHeight="true" outlineLevel="0" collapsed="false">
      <c r="A13" s="42" t="s">
        <v>39</v>
      </c>
      <c r="B13" s="42"/>
      <c r="C13" s="42"/>
      <c r="D13" s="42"/>
      <c r="E13" s="42"/>
      <c r="F13" s="42"/>
    </row>
    <row r="14" customFormat="false" ht="12.75" hidden="false" customHeight="false" outlineLevel="0" collapsed="false">
      <c r="G14" s="43"/>
    </row>
    <row r="17" customFormat="false" ht="15" hidden="false" customHeight="false" outlineLevel="0" collapsed="false">
      <c r="N17" s="44" t="s">
        <v>40</v>
      </c>
      <c r="O17" s="2"/>
      <c r="Q17" s="4"/>
    </row>
    <row r="18" customFormat="false" ht="12.75" hidden="false" customHeight="false" outlineLevel="0" collapsed="false">
      <c r="O18" s="2"/>
      <c r="Q18" s="4"/>
    </row>
  </sheetData>
  <mergeCells count="24">
    <mergeCell ref="A1:Q1"/>
    <mergeCell ref="A2:Q2"/>
    <mergeCell ref="A3:Q3"/>
    <mergeCell ref="A4:C4"/>
    <mergeCell ref="D4:Q4"/>
    <mergeCell ref="A5:C5"/>
    <mergeCell ref="D5:Q5"/>
    <mergeCell ref="A6:C6"/>
    <mergeCell ref="D6:Q6"/>
    <mergeCell ref="A7:A9"/>
    <mergeCell ref="B7:B9"/>
    <mergeCell ref="C7:C9"/>
    <mergeCell ref="D7:D9"/>
    <mergeCell ref="E7:E9"/>
    <mergeCell ref="F7:I7"/>
    <mergeCell ref="N7:N9"/>
    <mergeCell ref="O7:O9"/>
    <mergeCell ref="P7:P9"/>
    <mergeCell ref="Q7:Q9"/>
    <mergeCell ref="F8:I8"/>
    <mergeCell ref="K8:K9"/>
    <mergeCell ref="L8:L9"/>
    <mergeCell ref="M8:M9"/>
    <mergeCell ref="A13:F13"/>
  </mergeCells>
  <printOptions headings="false" gridLines="false" gridLinesSet="true" horizontalCentered="false" verticalCentered="false"/>
  <pageMargins left="0.196527777777778" right="0.196527777777778" top="0.157638888888889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2011-03-18T03:58:13Z</dcterms:created>
  <dc:creator>Зам. нач Контрактной службы</dc:creator>
  <dc:description/>
  <dc:language>ru-RU</dc:language>
  <cp:lastModifiedBy/>
  <cp:lastPrinted>2026-08-28T10:42:06Z</cp:lastPrinted>
  <dcterms:modified xsi:type="dcterms:W3CDTF">2026-08-28T10:42:13Z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