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6"/>
  </bookViews>
  <sheets>
    <sheet name="РНМЦК" sheetId="2" r:id="rId1"/>
  </sheets>
  <calcPr calcId="152511"/>
</workbook>
</file>

<file path=xl/calcChain.xml><?xml version="1.0" encoding="utf-8"?>
<calcChain xmlns="http://schemas.openxmlformats.org/spreadsheetml/2006/main">
  <c r="U18" i="2" l="1"/>
  <c r="Q18" i="2"/>
  <c r="J20" i="2" s="1"/>
  <c r="K18" i="2"/>
  <c r="Z17" i="2" l="1"/>
  <c r="O20" i="2" l="1"/>
  <c r="X48" i="2"/>
  <c r="O48" i="2"/>
  <c r="S25" i="2"/>
  <c r="F20" i="2"/>
  <c r="F48" i="2"/>
  <c r="Z18" i="2" l="1"/>
  <c r="AE18" i="2" s="1"/>
  <c r="AE17" i="2"/>
  <c r="AJ13" i="2" l="1"/>
  <c r="R20" i="2" l="1"/>
  <c r="Y20" i="2" s="1"/>
  <c r="I48" i="2" s="1"/>
  <c r="R52" i="2" l="1"/>
  <c r="AA48" i="2"/>
  <c r="R48" i="2"/>
  <c r="AG49" i="2" l="1"/>
</calcChain>
</file>

<file path=xl/sharedStrings.xml><?xml version="1.0" encoding="utf-8"?>
<sst xmlns="http://schemas.openxmlformats.org/spreadsheetml/2006/main" count="92" uniqueCount="77">
  <si>
    <t>РАСЧЕТ НАЧАЛЬНОЙ (МАКСИМАЛЬНОЙ) ЦЕНЫ  КОНТРАКТА</t>
  </si>
  <si>
    <t>где</t>
  </si>
  <si>
    <t>НМЦК</t>
  </si>
  <si>
    <t>приведенной в методических рекомендациях:</t>
  </si>
  <si>
    <t>сопоставимых рыночных цен (анализа рынка);</t>
  </si>
  <si>
    <t>№</t>
  </si>
  <si>
    <t>Наименование</t>
  </si>
  <si>
    <t>+</t>
  </si>
  <si>
    <t>=</t>
  </si>
  <si>
    <t>____________________________________________</t>
  </si>
  <si>
    <t>_____________</t>
  </si>
  <si>
    <t>рублей.</t>
  </si>
  <si>
    <t>в расчете НМЦК необходимо определить коэффициент вариации.</t>
  </si>
  <si>
    <t>Коэффициент вариации цены рассчитывается по следующей формуле:</t>
  </si>
  <si>
    <t>где:</t>
  </si>
  <si>
    <t>V</t>
  </si>
  <si>
    <t>-</t>
  </si>
  <si>
    <t xml:space="preserve">       -</t>
  </si>
  <si>
    <t>n</t>
  </si>
  <si>
    <t xml:space="preserve"> - средняя арифметическая величина цены услуги;</t>
  </si>
  <si>
    <t xml:space="preserve"> - цена, услуги, указанная в источнике с номером I;</t>
  </si>
  <si>
    <t xml:space="preserve"> - колличество значений, используемых в расчете.</t>
  </si>
  <si>
    <t>колличества ценовой информации, используемой в расчетах.</t>
  </si>
  <si>
    <t>В данном случае можно сделать вывод об однородности товаров.</t>
  </si>
  <si>
    <t>v</t>
  </si>
  <si>
    <t>i</t>
  </si>
  <si>
    <t>Полученные от трех поставщиков коммерческие предложения:</t>
  </si>
  <si>
    <t>(</t>
  </si>
  <si>
    <t>)</t>
  </si>
  <si>
    <t>3-1</t>
  </si>
  <si>
    <t>Ö</t>
  </si>
  <si>
    <t>%</t>
  </si>
  <si>
    <t xml:space="preserve"> - среднеквадратичное отклонение;</t>
  </si>
  <si>
    <t xml:space="preserve"> – колличество  (объем) закупаемого товара (работы, услуги);</t>
  </si>
  <si>
    <t xml:space="preserve"> – колличество значений, используемых в расчете;</t>
  </si>
  <si>
    <t xml:space="preserve"> – номер источника ценовой информации;</t>
  </si>
  <si>
    <t>__________________________________________________________________</t>
  </si>
  <si>
    <t>Начальная   (максимальная)   цена   контракта   рассчитывается   в   соответствии   с  формулой,</t>
  </si>
  <si>
    <t>неоднородной,  если   коэффициент  вариации   цены   превышает  33%.  Если  коэффициент   вариации</t>
  </si>
  <si>
    <t xml:space="preserve">превышает   33%,    рекомменднуется   провести   дополнительные  исследования  в   целях  увеличения </t>
  </si>
  <si>
    <t>В  целях  определения   однородности  совокупности  значений  выявленных  цен, используемых</t>
  </si>
  <si>
    <t>Совокупность   значений,    используемых    в   расчете,    при   определении   НМЦК   считается</t>
  </si>
  <si>
    <t>«УТВЕРЖДАЮ»</t>
  </si>
  <si>
    <t>ФГКУ Росгранстрой</t>
  </si>
  <si>
    <t>Основные характеристики объекта закупки</t>
  </si>
  <si>
    <t>В соответствии с техническим заданием</t>
  </si>
  <si>
    <t>Используемый метод определения НМЦК</t>
  </si>
  <si>
    <t>Расчет НМЦК</t>
  </si>
  <si>
    <t>Приложение № 1</t>
  </si>
  <si>
    <t>Дата подготовки обоснования НМЦК:</t>
  </si>
  <si>
    <t>Метод сопоставимых рыночных цен (анализа рынка)</t>
  </si>
  <si>
    <t>_________________</t>
  </si>
  <si>
    <t>_______________________________________________________________________________________</t>
  </si>
  <si>
    <t>_______________________________________________________________________</t>
  </si>
  <si>
    <t>Расчёт средней цены</t>
  </si>
  <si>
    <t>Коэффициент 
вариации</t>
  </si>
  <si>
    <t>Исполнитель:</t>
  </si>
  <si>
    <t>× 100%</t>
  </si>
  <si>
    <t>С    учетом    выделенного    финансирования     взято     минимальное    значение   и   начальная</t>
  </si>
  <si>
    <t>(максимальная)  цена   контракта   будет   составлять</t>
  </si>
  <si>
    <t>отдела по административной работе</t>
  </si>
  <si>
    <t>Итого за год:</t>
  </si>
  <si>
    <r>
      <t>НМЦК</t>
    </r>
    <r>
      <rPr>
        <vertAlign val="superscript"/>
        <sz val="10"/>
        <color theme="1"/>
        <rFont val="Times New Roman"/>
        <family val="1"/>
        <charset val="204"/>
      </rPr>
      <t xml:space="preserve">рын  </t>
    </r>
    <r>
      <rPr>
        <sz val="10"/>
        <color theme="1"/>
        <rFont val="Times New Roman"/>
        <family val="1"/>
        <charset val="204"/>
      </rPr>
      <t>–  начальная (максимальная) цена контракта (цена лота), определяемая методом</t>
    </r>
  </si>
  <si>
    <r>
      <t>Обоснование начальной (максимальной) цены контракта</t>
    </r>
    <r>
      <rPr>
        <sz val="10"/>
        <color theme="1"/>
        <rFont val="Times New Roman"/>
        <family val="1"/>
        <charset val="204"/>
      </rPr>
      <t xml:space="preserve"> </t>
    </r>
  </si>
  <si>
    <r>
      <t xml:space="preserve"> – цена, услуги, представленная в источнике с номером </t>
    </r>
    <r>
      <rPr>
        <i/>
        <sz val="10"/>
        <color theme="1"/>
        <rFont val="Times New Roman"/>
        <family val="1"/>
        <charset val="204"/>
      </rPr>
      <t>i.</t>
    </r>
  </si>
  <si>
    <r>
      <t xml:space="preserve">V </t>
    </r>
    <r>
      <rPr>
        <sz val="10"/>
        <color theme="1"/>
        <rFont val="Times New Roman"/>
        <family val="1"/>
        <charset val="204"/>
      </rPr>
      <t>- коэффициент вариации;</t>
    </r>
  </si>
  <si>
    <t>Системный администратор</t>
  </si>
  <si>
    <t>Тел. +7 (8722) 51-86-72 (доб. 2227)</t>
  </si>
  <si>
    <t>Ахмаев М.А.</t>
  </si>
  <si>
    <t>На оказание услуг по техническому обслуживанию IT-оборудования для нужд Махачкалинского филиала ФГКУ Росгранстрой</t>
  </si>
  <si>
    <t xml:space="preserve"> Оказание услуг по техническому обслуживанию IT-оборудования для нужд Махачкалинского филиала ФГКУ Росгранстрой</t>
  </si>
  <si>
    <t>Организация 1</t>
  </si>
  <si>
    <t>Организация 2</t>
  </si>
  <si>
    <t>Организация 3</t>
  </si>
  <si>
    <t>05.05.2026 г.</t>
  </si>
  <si>
    <t>З.Э. Заманов</t>
  </si>
  <si>
    <t>Директор Махачкалинского филиала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</si>
</sst>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Symbol"/>
      <family val="1"/>
      <charset val="2"/>
    </font>
    <font>
      <b/>
      <i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4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" fillId="0" borderId="0" xfId="0" applyFont="1" applyAlignment="1"/>
    <xf numFmtId="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4" fontId="1" fillId="0" borderId="7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117230</xdr:colOff>
      <xdr:row>5</xdr:row>
      <xdr:rowOff>22583</xdr:rowOff>
    </xdr:from>
    <xdr:ext cx="2216697" cy="3465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220057" y="1041025"/>
              <a:ext cx="2216697" cy="3465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14:m>
                <m:oMath xmlns:m="http://schemas.openxmlformats.org/officeDocument/2006/math">
                  <m:sSup>
                    <m:sSupPr>
                      <m:ctrlPr>
                        <a:rPr lang="ru-RU" sz="1400" b="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ru-RU" sz="1400" b="0" i="1">
                          <a:latin typeface="Cambria Math"/>
                        </a:rPr>
                        <m:t>НМЦК</m:t>
                      </m:r>
                    </m:e>
                    <m:sup>
                      <m:r>
                        <a:rPr lang="ru-RU" sz="1400" b="0" i="1">
                          <a:latin typeface="Cambria Math"/>
                        </a:rPr>
                        <m:t>рын</m:t>
                      </m:r>
                    </m:sup>
                  </m:sSup>
                  <m:r>
                    <a:rPr lang="ru-RU" sz="1400" b="0" i="1">
                      <a:latin typeface="Cambria Math"/>
                    </a:rPr>
                    <m:t>=</m:t>
                  </m:r>
                  <m:f>
                    <m:fPr>
                      <m:ctrlPr>
                        <a:rPr lang="ru-RU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n-US" sz="1400" b="0" i="0">
                          <a:latin typeface="Cambria Math"/>
                        </a:rPr>
                        <m:t>V</m:t>
                      </m:r>
                    </m:num>
                    <m:den>
                      <m:r>
                        <a:rPr lang="en-US" sz="1400" b="0" i="1">
                          <a:latin typeface="Cambria Math"/>
                        </a:rPr>
                        <m:t>𝑛</m:t>
                      </m:r>
                    </m:den>
                  </m:f>
                  <m:r>
                    <a:rPr lang="en-US" sz="1400" b="0" i="1">
                      <a:latin typeface="Cambria Math"/>
                    </a:rPr>
                    <m:t>∗</m:t>
                  </m:r>
                  <m:nary>
                    <m:naryPr>
                      <m:chr m:val="∑"/>
                      <m:ctrlPr>
                        <a:rPr lang="en-US" sz="1400" b="0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400" b="0" i="1">
                          <a:latin typeface="Cambria Math"/>
                        </a:rPr>
                        <m:t>𝑖</m:t>
                      </m:r>
                      <m:r>
                        <a:rPr lang="en-US" sz="1400" b="0" i="1">
                          <a:latin typeface="Cambria Math"/>
                        </a:rPr>
                        <m:t>=1</m:t>
                      </m:r>
                    </m:sub>
                    <m:sup>
                      <m:r>
                        <a:rPr lang="en-US" sz="1400" b="0" i="1">
                          <a:latin typeface="Cambria Math"/>
                        </a:rPr>
                        <m:t>𝑛</m:t>
                      </m:r>
                    </m:sup>
                    <m:e>
                      <m:sSub>
                        <m:sSubPr>
                          <m:ctrlPr>
                            <a:rPr lang="en-US" sz="14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𝓎</m:t>
                          </m:r>
                        </m:e>
                        <m:sub>
                          <m:r>
                            <a:rPr lang="en-US" sz="1400" b="0" i="1">
                              <a:latin typeface="Cambria Math"/>
                            </a:rPr>
                            <m:t>𝑖</m:t>
                          </m:r>
                        </m:sub>
                      </m:sSub>
                    </m:e>
                  </m:nary>
                </m:oMath>
              </a14:m>
              <a:r>
                <a:rPr lang="ru-RU" sz="1400"/>
                <a:t> </a:t>
              </a: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220057" y="1041025"/>
              <a:ext cx="2216697" cy="3465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ru-RU" sz="1400" b="0" i="0">
                  <a:latin typeface="Cambria Math"/>
                </a:rPr>
                <a:t>〖НМЦК〗^рын=</a:t>
              </a:r>
              <a:r>
                <a:rPr lang="en-US" sz="1400" b="0" i="0">
                  <a:latin typeface="Cambria Math"/>
                </a:rPr>
                <a:t>V</a:t>
              </a:r>
              <a:r>
                <a:rPr lang="ru-RU" sz="1400" b="0" i="0">
                  <a:latin typeface="Cambria Math"/>
                </a:rPr>
                <a:t>/</a:t>
              </a:r>
              <a:r>
                <a:rPr lang="en-US" sz="1400" b="0" i="0">
                  <a:latin typeface="Cambria Math"/>
                </a:rPr>
                <a:t>𝑛∗∑_(𝑖=1)^𝑛▒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𝓎_</a:t>
              </a:r>
              <a:r>
                <a:rPr lang="en-US" sz="1400" b="0" i="0">
                  <a:latin typeface="Cambria Math"/>
                </a:rPr>
                <a:t>𝑖 </a:t>
              </a:r>
              <a:r>
                <a:rPr lang="ru-RU" sz="1400"/>
                <a:t> </a:t>
              </a:r>
            </a:p>
          </xdr:txBody>
        </xdr:sp>
      </mc:Fallback>
    </mc:AlternateContent>
    <xdr:clientData/>
  </xdr:oneCellAnchor>
  <xdr:oneCellAnchor>
    <xdr:from>
      <xdr:col>15</xdr:col>
      <xdr:colOff>328449</xdr:colOff>
      <xdr:row>29</xdr:row>
      <xdr:rowOff>26276</xdr:rowOff>
    </xdr:from>
    <xdr:ext cx="1234965" cy="3465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2975742" y="6023742"/>
              <a:ext cx="1234965" cy="3465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en-US" sz="1400" b="0" i="1">
                      <a:latin typeface="Cambria Math"/>
                    </a:rPr>
                    <m:t>𝑉</m:t>
                  </m:r>
                  <m:r>
                    <a:rPr lang="ru-RU" sz="1400" b="0" i="1">
                      <a:latin typeface="Cambria Math"/>
                    </a:rPr>
                    <m:t>=</m:t>
                  </m:r>
                  <m:f>
                    <m:fPr>
                      <m:ctrlPr>
                        <a:rPr lang="ru-RU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ru-RU" sz="1400" b="0" i="1">
                          <a:latin typeface="Cambria Math"/>
                          <a:ea typeface="Cambria Math"/>
                        </a:rPr>
                        <m:t>𝜎</m:t>
                      </m:r>
                    </m:num>
                    <m:den>
                      <m:r>
                        <a:rPr lang="en-US" sz="1400" b="0" i="1">
                          <a:latin typeface="Cambria Math"/>
                        </a:rPr>
                        <m:t>&lt;</m:t>
                      </m:r>
                      <m: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𝓎</m:t>
                      </m:r>
                      <m: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&gt;</m:t>
                      </m:r>
                    </m:den>
                  </m:f>
                  <m:r>
                    <a:rPr lang="en-US" sz="1400" b="0" i="1">
                      <a:latin typeface="Cambria Math"/>
                    </a:rPr>
                    <m:t>∗</m:t>
                  </m:r>
                </m:oMath>
              </a14:m>
              <a:r>
                <a:rPr lang="en-US" sz="1200">
                  <a:latin typeface="+mn-lt"/>
                </a:rPr>
                <a:t>100,</a:t>
              </a:r>
              <a:r>
                <a:rPr lang="ru-RU" sz="1200"/>
                <a:t> </a:t>
              </a:r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2975742" y="6023742"/>
              <a:ext cx="1234965" cy="3465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400" b="0" i="0">
                  <a:latin typeface="+mn-lt"/>
                </a:rPr>
                <a:t>𝑉</a:t>
              </a:r>
              <a:r>
                <a:rPr lang="ru-RU" sz="1400" b="0" i="0">
                  <a:latin typeface="+mn-lt"/>
                </a:rPr>
                <a:t>=</a:t>
              </a:r>
              <a:r>
                <a:rPr lang="ru-RU" sz="1400" b="0" i="0">
                  <a:latin typeface="+mn-lt"/>
                  <a:ea typeface="Cambria Math"/>
                </a:rPr>
                <a:t>𝜎/(</a:t>
              </a:r>
              <a:r>
                <a:rPr lang="en-US" sz="1400" b="0" i="0">
                  <a:latin typeface="+mn-lt"/>
                </a:rPr>
                <a:t>&lt;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𝓎&gt;</a:t>
              </a:r>
              <a:r>
                <a:rPr lang="ru-RU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1400" b="0" i="0">
                  <a:latin typeface="+mn-lt"/>
                </a:rPr>
                <a:t>∗</a:t>
              </a:r>
              <a:r>
                <a:rPr lang="en-US" sz="1200">
                  <a:latin typeface="+mn-lt"/>
                </a:rPr>
                <a:t>100,</a:t>
              </a:r>
              <a:r>
                <a:rPr lang="ru-RU" sz="12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13138</xdr:colOff>
      <xdr:row>32</xdr:row>
      <xdr:rowOff>59120</xdr:rowOff>
    </xdr:from>
    <xdr:ext cx="2069225" cy="5846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361293" y="6647792"/>
              <a:ext cx="2069225" cy="5846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𝜎</m:t>
                    </m:r>
                    <m:r>
                      <a:rPr lang="ru-RU" sz="1400" b="0" i="1">
                        <a:latin typeface="Cambria Math"/>
                      </a:rPr>
                      <m:t>=</m:t>
                    </m:r>
                    <m:rad>
                      <m:radPr>
                        <m:degHide m:val="on"/>
                        <m:ctrlPr>
                          <a:rPr lang="ru-RU" sz="14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ru-RU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nary>
                              <m:naryPr>
                                <m:chr m:val="∑"/>
                                <m:limLoc m:val="subSup"/>
                                <m:ctrlPr>
                                  <a:rPr lang="ru-RU" sz="14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>
                                <m:r>
                                  <m:rPr>
                                    <m:brk m:alnAt="25"/>
                                  </m:rPr>
                                  <a:rPr lang="en-US" sz="1400" b="0" i="1">
                                    <a:latin typeface="Cambria Math"/>
                                  </a:rPr>
                                  <m:t>𝑖</m:t>
                                </m:r>
                                <m:r>
                                  <a:rPr lang="en-US" sz="1400" b="0" i="1">
                                    <a:latin typeface="Cambria Math"/>
                                  </a:rPr>
                                  <m:t>=1</m:t>
                                </m:r>
                              </m:sub>
                              <m:sup>
                                <m:r>
                                  <a:rPr lang="en-US" sz="1400" b="0" i="1">
                                    <a:latin typeface="Cambria Math"/>
                                  </a:rPr>
                                  <m:t>𝑛</m:t>
                                </m:r>
                              </m:sup>
                              <m:e>
                                <m:sSup>
                                  <m:sSupPr>
                                    <m:ctrlPr>
                                      <a:rPr lang="ru-RU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(</m:t>
                                    </m:r>
                                    <m:sSub>
                                      <m:sSub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𝓎</m:t>
                                        </m:r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−&lt;</m:t>
                                    </m:r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𝓎</m:t>
                                    </m:r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&gt;)</m:t>
                                    </m:r>
                                  </m:e>
                                  <m:sup>
                                    <m:r>
                                      <a:rPr lang="en-US" sz="1400" b="0" i="1">
                                        <a:latin typeface="Cambria Math"/>
                                      </a:rPr>
                                      <m:t>2</m:t>
                                    </m:r>
                                  </m:sup>
                                </m:sSup>
                              </m:e>
                            </m:nary>
                          </m:num>
                          <m:den>
                            <m:r>
                              <a:rPr lang="en-US" sz="1400" b="0" i="1">
                                <a:latin typeface="Cambria Math"/>
                              </a:rPr>
                              <m:t>𝑛</m:t>
                            </m:r>
                            <m:r>
                              <a:rPr lang="en-US" sz="1400" b="0" i="1">
                                <a:latin typeface="Cambria Math"/>
                              </a:rPr>
                              <m:t>−1</m:t>
                            </m:r>
                          </m:den>
                        </m:f>
                      </m:e>
                    </m:rad>
                    <m:r>
                      <a:rPr lang="en-US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ru-RU" sz="12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361293" y="6647792"/>
              <a:ext cx="2069225" cy="5846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𝜎</a:t>
              </a:r>
              <a:r>
                <a:rPr lang="ru-RU" sz="1400" b="0" i="0">
                  <a:latin typeface="+mn-lt"/>
                </a:rPr>
                <a:t>=</a:t>
              </a:r>
              <a:r>
                <a:rPr lang="ru-RU" sz="1400" b="0" i="0">
                  <a:latin typeface="Cambria Math"/>
                </a:rPr>
                <a:t>√((∑26_(</a:t>
              </a:r>
              <a:r>
                <a:rPr lang="en-US" sz="1400" b="0" i="0">
                  <a:latin typeface="Cambria Math"/>
                </a:rPr>
                <a:t>𝑖=1</a:t>
              </a:r>
              <a:r>
                <a:rPr lang="ru-RU" sz="1400" b="0" i="0">
                  <a:latin typeface="Cambria Math"/>
                </a:rPr>
                <a:t>)^</a:t>
              </a:r>
              <a:r>
                <a:rPr lang="en-US" sz="1400" b="0" i="0">
                  <a:latin typeface="Cambria Math"/>
                </a:rPr>
                <a:t>𝑛</a:t>
              </a:r>
              <a:r>
                <a:rPr lang="ru-RU" sz="1400" b="0" i="0">
                  <a:latin typeface="Cambria Math"/>
                </a:rPr>
                <a:t>▒〖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(𝓎_𝑖−&lt;𝓎&gt;)</a:t>
              </a:r>
              <a:r>
                <a:rPr lang="ru-RU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〗^</a:t>
              </a:r>
              <a:r>
                <a:rPr lang="en-US" sz="1400" b="0" i="0">
                  <a:latin typeface="Cambria Math"/>
                </a:rPr>
                <a:t>2</a:t>
              </a:r>
              <a:r>
                <a:rPr lang="ru-RU" sz="1400" b="0" i="0">
                  <a:latin typeface="Cambria Math"/>
                </a:rPr>
                <a:t> )/(</a:t>
              </a:r>
              <a:r>
                <a:rPr lang="en-US" sz="1400" b="0" i="0">
                  <a:latin typeface="Cambria Math"/>
                </a:rPr>
                <a:t>𝑛−1</a:t>
              </a:r>
              <a:r>
                <a:rPr lang="ru-RU" sz="1400" b="0" i="0">
                  <a:latin typeface="Cambria Math"/>
                </a:rPr>
                <a:t>))</a:t>
              </a:r>
              <a:r>
                <a:rPr lang="en-US" sz="1400" b="0" i="0">
                  <a:latin typeface="Cambria Math"/>
                </a:rPr>
                <a:t>  </a:t>
              </a:r>
              <a:endParaRPr lang="ru-RU" sz="1200"/>
            </a:p>
          </xdr:txBody>
        </xdr:sp>
      </mc:Fallback>
    </mc:AlternateContent>
    <xdr:clientData/>
  </xdr:oneCellAnchor>
  <xdr:oneCellAnchor>
    <xdr:from>
      <xdr:col>4</xdr:col>
      <xdr:colOff>39415</xdr:colOff>
      <xdr:row>35</xdr:row>
      <xdr:rowOff>111672</xdr:rowOff>
    </xdr:from>
    <xdr:ext cx="177362" cy="3465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492674" y="7212724"/>
              <a:ext cx="177362" cy="3465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𝓎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492674" y="7212724"/>
              <a:ext cx="177362" cy="3465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𝓎_𝑖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4</xdr:col>
      <xdr:colOff>32844</xdr:colOff>
      <xdr:row>37</xdr:row>
      <xdr:rowOff>13138</xdr:rowOff>
    </xdr:from>
    <xdr:ext cx="183931" cy="190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486103" y="7501759"/>
              <a:ext cx="183931" cy="190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𝓎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486103" y="7501759"/>
              <a:ext cx="183931" cy="190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𝓎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4</xdr:col>
      <xdr:colOff>45982</xdr:colOff>
      <xdr:row>11</xdr:row>
      <xdr:rowOff>170794</xdr:rowOff>
    </xdr:from>
    <xdr:ext cx="177362" cy="221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499241" y="2371397"/>
              <a:ext cx="177362" cy="221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𝓎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499241" y="2371397"/>
              <a:ext cx="177362" cy="221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𝓎_𝑖</a:t>
              </a:r>
              <a:endParaRPr lang="ru-RU" sz="14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3"/>
  <sheetViews>
    <sheetView tabSelected="1" topLeftCell="A22" zoomScale="130" zoomScaleNormal="130" zoomScalePageLayoutView="145" workbookViewId="0">
      <selection activeCell="AL7" sqref="AL7"/>
    </sheetView>
  </sheetViews>
  <sheetFormatPr defaultColWidth="9.33203125" defaultRowHeight="13.2" x14ac:dyDescent="0.25"/>
  <cols>
    <col min="1" max="1" width="2" style="2" customWidth="1"/>
    <col min="2" max="2" width="1.44140625" style="2" customWidth="1"/>
    <col min="3" max="3" width="1.33203125" style="2" customWidth="1"/>
    <col min="4" max="4" width="1.44140625" style="2" customWidth="1"/>
    <col min="5" max="5" width="0.6640625" style="2" customWidth="1"/>
    <col min="6" max="6" width="1.44140625" style="2" customWidth="1"/>
    <col min="7" max="7" width="8" style="2" customWidth="1"/>
    <col min="8" max="8" width="1" style="2" customWidth="1"/>
    <col min="9" max="9" width="1.44140625" style="2" customWidth="1"/>
    <col min="10" max="10" width="8.44140625" style="2" customWidth="1"/>
    <col min="11" max="11" width="1" style="2" customWidth="1"/>
    <col min="12" max="12" width="1.33203125" style="2" customWidth="1"/>
    <col min="13" max="14" width="1" style="2" customWidth="1"/>
    <col min="15" max="15" width="5.33203125" style="2" customWidth="1"/>
    <col min="16" max="16" width="5.109375" style="2" customWidth="1"/>
    <col min="17" max="17" width="1.33203125" style="2" customWidth="1"/>
    <col min="18" max="18" width="4.33203125" style="2" customWidth="1"/>
    <col min="19" max="19" width="6.77734375" style="2" customWidth="1"/>
    <col min="20" max="20" width="0.6640625" style="2" customWidth="1"/>
    <col min="21" max="21" width="1.33203125" style="2" customWidth="1"/>
    <col min="22" max="22" width="1" style="2" customWidth="1"/>
    <col min="23" max="23" width="0.6640625" style="2" customWidth="1"/>
    <col min="24" max="24" width="6.33203125" style="2" customWidth="1"/>
    <col min="25" max="25" width="4.109375" style="2" customWidth="1"/>
    <col min="26" max="26" width="1.6640625" style="2" customWidth="1"/>
    <col min="27" max="27" width="5.33203125" style="2" customWidth="1"/>
    <col min="28" max="28" width="4.6640625" style="2" customWidth="1"/>
    <col min="29" max="29" width="0.6640625" style="2" customWidth="1"/>
    <col min="30" max="30" width="2.44140625" style="2" customWidth="1"/>
    <col min="31" max="31" width="3.5546875" style="2" customWidth="1"/>
    <col min="32" max="32" width="0.5546875" style="2" hidden="1" customWidth="1"/>
    <col min="33" max="33" width="2.44140625" style="2" customWidth="1"/>
    <col min="34" max="34" width="3.6640625" style="2" customWidth="1"/>
    <col min="35" max="35" width="9.6640625" style="2" customWidth="1"/>
    <col min="36" max="36" width="10.88671875" style="2" customWidth="1"/>
    <col min="37" max="37" width="6.33203125" style="2" customWidth="1"/>
    <col min="38" max="38" width="2.44140625" style="2" customWidth="1"/>
    <col min="39" max="39" width="6.33203125" style="2" customWidth="1"/>
    <col min="40" max="41" width="4.6640625" style="2" customWidth="1"/>
    <col min="42" max="45" width="9.33203125" style="2"/>
    <col min="46" max="46" width="6" style="2" customWidth="1"/>
    <col min="47" max="47" width="9.44140625" style="2" customWidth="1"/>
    <col min="48" max="48" width="2" style="2" customWidth="1"/>
    <col min="49" max="16384" width="9.33203125" style="2"/>
  </cols>
  <sheetData>
    <row r="1" spans="1:48" ht="18.7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1"/>
      <c r="AK1" s="1"/>
      <c r="AL1" s="1"/>
      <c r="AM1" s="1"/>
      <c r="AN1" s="1"/>
      <c r="AO1" s="1"/>
    </row>
    <row r="2" spans="1:48" ht="24.6" customHeight="1" x14ac:dyDescent="0.25">
      <c r="A2" s="43" t="s">
        <v>69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1" t="s">
        <v>42</v>
      </c>
      <c r="AK2" s="1"/>
      <c r="AL2" s="1"/>
      <c r="AM2" s="1"/>
      <c r="AN2" s="1"/>
      <c r="AO2" s="1"/>
    </row>
    <row r="3" spans="1:48" ht="5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1"/>
      <c r="AK3" s="1"/>
      <c r="AL3" s="1"/>
      <c r="AM3" s="1"/>
      <c r="AN3" s="1"/>
      <c r="AO3" s="1"/>
    </row>
    <row r="4" spans="1:48" ht="14.25" customHeight="1" x14ac:dyDescent="0.25">
      <c r="A4" s="1"/>
      <c r="D4" s="4"/>
      <c r="F4" s="42" t="s">
        <v>37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1" t="s">
        <v>76</v>
      </c>
      <c r="AK4" s="1"/>
      <c r="AL4" s="1"/>
      <c r="AM4" s="1"/>
      <c r="AN4" s="1"/>
      <c r="AO4" s="1"/>
      <c r="AS4" s="5"/>
    </row>
    <row r="5" spans="1:48" ht="16.5" customHeight="1" x14ac:dyDescent="0.25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1" t="s">
        <v>43</v>
      </c>
      <c r="AK5" s="1"/>
      <c r="AL5" s="1"/>
      <c r="AM5" s="1"/>
      <c r="AN5" s="1"/>
      <c r="AO5" s="1"/>
    </row>
    <row r="6" spans="1:48" ht="15.75" customHeight="1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</row>
    <row r="7" spans="1:48" ht="15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1" t="s">
        <v>10</v>
      </c>
      <c r="AK7" s="1"/>
      <c r="AL7" s="1"/>
      <c r="AM7" s="1" t="s">
        <v>75</v>
      </c>
      <c r="AN7" s="1"/>
      <c r="AO7" s="1"/>
    </row>
    <row r="8" spans="1:48" ht="15.75" customHeight="1" x14ac:dyDescent="0.25">
      <c r="A8" s="2" t="s">
        <v>1</v>
      </c>
      <c r="F8" s="38" t="s">
        <v>62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1" t="s">
        <v>74</v>
      </c>
      <c r="AK8" s="1"/>
      <c r="AL8" s="1"/>
      <c r="AN8" s="1"/>
      <c r="AO8" s="1"/>
      <c r="AQ8" s="40"/>
      <c r="AR8" s="40"/>
      <c r="AS8" s="6"/>
    </row>
    <row r="9" spans="1:48" ht="16.5" customHeight="1" x14ac:dyDescent="0.25">
      <c r="F9" s="38" t="s">
        <v>4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1"/>
      <c r="AK9" s="1"/>
      <c r="AL9" s="1"/>
      <c r="AM9" s="1"/>
      <c r="AN9" s="1"/>
      <c r="AO9" s="1"/>
    </row>
    <row r="10" spans="1:48" ht="15.75" customHeight="1" x14ac:dyDescent="0.25">
      <c r="B10" s="7"/>
      <c r="C10" s="7"/>
      <c r="D10" s="7"/>
      <c r="F10" s="8" t="s">
        <v>24</v>
      </c>
      <c r="G10" s="7" t="s">
        <v>33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J10" s="9"/>
    </row>
    <row r="11" spans="1:48" ht="15.75" customHeight="1" x14ac:dyDescent="0.25">
      <c r="A11" s="10"/>
      <c r="C11" s="8"/>
      <c r="D11" s="8"/>
      <c r="F11" s="8" t="s">
        <v>18</v>
      </c>
      <c r="G11" s="7" t="s">
        <v>34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10"/>
      <c r="AE11" s="10"/>
      <c r="AF11" s="10"/>
      <c r="AG11" s="10"/>
      <c r="AH11" s="10"/>
      <c r="AJ11" s="41" t="s">
        <v>63</v>
      </c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</row>
    <row r="12" spans="1:48" ht="15.75" customHeight="1" x14ac:dyDescent="0.25">
      <c r="A12" s="10"/>
      <c r="C12" s="8"/>
      <c r="D12" s="8"/>
      <c r="F12" s="8" t="s">
        <v>25</v>
      </c>
      <c r="G12" s="7" t="s">
        <v>35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10"/>
      <c r="AE12" s="10"/>
      <c r="AF12" s="10"/>
      <c r="AG12" s="10"/>
      <c r="AH12" s="10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</row>
    <row r="13" spans="1:48" ht="15.75" customHeight="1" x14ac:dyDescent="0.25">
      <c r="A13" s="10"/>
      <c r="C13" s="8"/>
      <c r="D13" s="8"/>
      <c r="E13" s="8"/>
      <c r="G13" s="7" t="s">
        <v>64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10"/>
      <c r="AE13" s="10"/>
      <c r="AF13" s="10"/>
      <c r="AG13" s="10"/>
      <c r="AH13" s="10"/>
      <c r="AJ13" s="59" t="str">
        <f>A2</f>
        <v>На оказание услуг по техническому обслуживанию IT-оборудования для нужд Махачкалинского филиала ФГКУ Росгранстрой</v>
      </c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</row>
    <row r="14" spans="1:48" ht="15.75" customHeight="1" x14ac:dyDescent="0.25">
      <c r="A14" s="10"/>
      <c r="B14" s="10"/>
      <c r="C14" s="10"/>
      <c r="D14" s="10"/>
      <c r="E14" s="10"/>
      <c r="AC14" s="10"/>
      <c r="AD14" s="10"/>
      <c r="AE14" s="10"/>
      <c r="AF14" s="10"/>
      <c r="AG14" s="10"/>
      <c r="AH14" s="10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</row>
    <row r="15" spans="1:48" ht="15.75" customHeight="1" x14ac:dyDescent="0.25">
      <c r="E15" s="4" t="s">
        <v>26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11"/>
      <c r="AG15" s="11"/>
      <c r="AH15" s="11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</row>
    <row r="16" spans="1:48" ht="67.95" customHeight="1" x14ac:dyDescent="0.25">
      <c r="A16" s="54" t="s">
        <v>5</v>
      </c>
      <c r="B16" s="54"/>
      <c r="C16" s="54"/>
      <c r="D16" s="46" t="s">
        <v>6</v>
      </c>
      <c r="E16" s="47"/>
      <c r="F16" s="47"/>
      <c r="G16" s="47"/>
      <c r="H16" s="47"/>
      <c r="I16" s="47"/>
      <c r="J16" s="48"/>
      <c r="K16" s="46" t="s">
        <v>71</v>
      </c>
      <c r="L16" s="47"/>
      <c r="M16" s="47"/>
      <c r="N16" s="47"/>
      <c r="O16" s="47"/>
      <c r="P16" s="48"/>
      <c r="Q16" s="46" t="s">
        <v>72</v>
      </c>
      <c r="R16" s="47"/>
      <c r="S16" s="47"/>
      <c r="T16" s="48"/>
      <c r="U16" s="53" t="s">
        <v>73</v>
      </c>
      <c r="V16" s="53"/>
      <c r="W16" s="53"/>
      <c r="X16" s="53"/>
      <c r="Y16" s="53"/>
      <c r="Z16" s="53" t="s">
        <v>54</v>
      </c>
      <c r="AA16" s="53"/>
      <c r="AB16" s="53"/>
      <c r="AC16" s="53"/>
      <c r="AD16" s="53"/>
      <c r="AE16" s="53" t="s">
        <v>55</v>
      </c>
      <c r="AF16" s="53"/>
      <c r="AG16" s="53"/>
      <c r="AH16" s="53"/>
      <c r="AI16" s="53"/>
      <c r="AJ16" s="56" t="s">
        <v>44</v>
      </c>
      <c r="AK16" s="57"/>
      <c r="AL16" s="57"/>
      <c r="AM16" s="57"/>
      <c r="AN16" s="57"/>
      <c r="AO16" s="57"/>
      <c r="AP16" s="57"/>
      <c r="AQ16" s="77" t="s">
        <v>45</v>
      </c>
      <c r="AR16" s="78"/>
      <c r="AS16" s="78"/>
      <c r="AT16" s="78"/>
      <c r="AU16" s="78"/>
      <c r="AV16" s="79"/>
    </row>
    <row r="17" spans="1:48" ht="122.25" customHeight="1" x14ac:dyDescent="0.25">
      <c r="A17" s="55">
        <v>1</v>
      </c>
      <c r="B17" s="55"/>
      <c r="C17" s="55"/>
      <c r="D17" s="61" t="s">
        <v>70</v>
      </c>
      <c r="E17" s="47"/>
      <c r="F17" s="47"/>
      <c r="G17" s="47"/>
      <c r="H17" s="47"/>
      <c r="I17" s="47"/>
      <c r="J17" s="48"/>
      <c r="K17" s="50">
        <v>71500</v>
      </c>
      <c r="L17" s="51"/>
      <c r="M17" s="51"/>
      <c r="N17" s="51"/>
      <c r="O17" s="51"/>
      <c r="P17" s="52"/>
      <c r="Q17" s="50">
        <v>86500</v>
      </c>
      <c r="R17" s="51"/>
      <c r="S17" s="51"/>
      <c r="T17" s="52"/>
      <c r="U17" s="45">
        <v>99600</v>
      </c>
      <c r="V17" s="45"/>
      <c r="W17" s="45"/>
      <c r="X17" s="45"/>
      <c r="Y17" s="45"/>
      <c r="Z17" s="45">
        <f>(K17+Q17+U17)/3</f>
        <v>85866.666666666672</v>
      </c>
      <c r="AA17" s="45"/>
      <c r="AB17" s="45"/>
      <c r="AC17" s="45"/>
      <c r="AD17" s="45"/>
      <c r="AE17" s="49">
        <f>((SQRT(((K17-Z17)^2+(Q17-Z17)^2+(U17-Z17)^2)/2))/Z17)*100</f>
        <v>16.375040842632838</v>
      </c>
      <c r="AF17" s="49"/>
      <c r="AG17" s="49"/>
      <c r="AH17" s="49"/>
      <c r="AI17" s="49"/>
      <c r="AJ17" s="56" t="s">
        <v>46</v>
      </c>
      <c r="AK17" s="57"/>
      <c r="AL17" s="57"/>
      <c r="AM17" s="57"/>
      <c r="AN17" s="57"/>
      <c r="AO17" s="57"/>
      <c r="AP17" s="58"/>
      <c r="AQ17" s="77" t="s">
        <v>50</v>
      </c>
      <c r="AR17" s="78"/>
      <c r="AS17" s="78"/>
      <c r="AT17" s="78"/>
      <c r="AU17" s="78"/>
      <c r="AV17" s="79"/>
    </row>
    <row r="18" spans="1:48" ht="33" customHeight="1" x14ac:dyDescent="0.25">
      <c r="A18" s="46" t="s">
        <v>61</v>
      </c>
      <c r="B18" s="47"/>
      <c r="C18" s="47"/>
      <c r="D18" s="47"/>
      <c r="E18" s="47"/>
      <c r="F18" s="47"/>
      <c r="G18" s="47"/>
      <c r="H18" s="47"/>
      <c r="I18" s="47"/>
      <c r="J18" s="48"/>
      <c r="K18" s="50">
        <f>K17</f>
        <v>71500</v>
      </c>
      <c r="L18" s="51"/>
      <c r="M18" s="51"/>
      <c r="N18" s="51"/>
      <c r="O18" s="51"/>
      <c r="P18" s="52"/>
      <c r="Q18" s="50">
        <f>Q17</f>
        <v>86500</v>
      </c>
      <c r="R18" s="51"/>
      <c r="S18" s="51"/>
      <c r="T18" s="52"/>
      <c r="U18" s="50">
        <f>U17</f>
        <v>99600</v>
      </c>
      <c r="V18" s="51"/>
      <c r="W18" s="51"/>
      <c r="X18" s="51"/>
      <c r="Y18" s="52"/>
      <c r="Z18" s="45">
        <f t="shared" ref="Z18" si="0">(K18+Q18+U18)/3</f>
        <v>85866.666666666672</v>
      </c>
      <c r="AA18" s="45"/>
      <c r="AB18" s="45"/>
      <c r="AC18" s="45"/>
      <c r="AD18" s="45"/>
      <c r="AE18" s="49">
        <f t="shared" ref="AE18" si="1">((SQRT(((K18-Z18)^2+(Q18-Z18)^2+(U18-Z18)^2)/2))/Z18)*100</f>
        <v>16.375040842632838</v>
      </c>
      <c r="AF18" s="49"/>
      <c r="AG18" s="49"/>
      <c r="AH18" s="49"/>
      <c r="AI18" s="49"/>
      <c r="AJ18" s="12"/>
      <c r="AK18" s="13"/>
      <c r="AL18" s="13"/>
      <c r="AM18" s="13"/>
      <c r="AN18" s="13"/>
      <c r="AO18" s="13"/>
      <c r="AP18" s="14"/>
      <c r="AQ18" s="15"/>
      <c r="AR18" s="16"/>
      <c r="AS18" s="16"/>
      <c r="AT18" s="16"/>
      <c r="AU18" s="16"/>
      <c r="AV18" s="17"/>
    </row>
    <row r="19" spans="1:48" ht="13.5" customHeight="1" x14ac:dyDescent="0.25">
      <c r="F19" s="18"/>
      <c r="G19" s="18"/>
      <c r="AJ19" s="56" t="s">
        <v>47</v>
      </c>
      <c r="AK19" s="57"/>
      <c r="AL19" s="57"/>
      <c r="AM19" s="57"/>
      <c r="AN19" s="57"/>
      <c r="AO19" s="57"/>
      <c r="AP19" s="58"/>
      <c r="AQ19" s="77" t="s">
        <v>48</v>
      </c>
      <c r="AR19" s="78"/>
      <c r="AS19" s="78"/>
      <c r="AT19" s="78"/>
      <c r="AU19" s="78"/>
      <c r="AV19" s="79"/>
    </row>
    <row r="20" spans="1:48" ht="15.75" customHeight="1" x14ac:dyDescent="0.25">
      <c r="A20" s="37" t="s">
        <v>2</v>
      </c>
      <c r="B20" s="37"/>
      <c r="C20" s="37"/>
      <c r="D20" s="37"/>
      <c r="E20" s="41" t="s">
        <v>8</v>
      </c>
      <c r="F20" s="62">
        <f>K18</f>
        <v>71500</v>
      </c>
      <c r="G20" s="62"/>
      <c r="H20" s="62"/>
      <c r="I20" s="1" t="s">
        <v>7</v>
      </c>
      <c r="J20" s="39">
        <f>Q18</f>
        <v>86500</v>
      </c>
      <c r="K20" s="39"/>
      <c r="L20" s="39"/>
      <c r="M20" s="1" t="s">
        <v>7</v>
      </c>
      <c r="O20" s="39">
        <f>U18</f>
        <v>99600</v>
      </c>
      <c r="P20" s="39"/>
      <c r="Q20" s="37" t="s">
        <v>8</v>
      </c>
      <c r="R20" s="39">
        <f>F20+J20+O20</f>
        <v>257600</v>
      </c>
      <c r="S20" s="39"/>
      <c r="T20" s="39"/>
      <c r="U20" s="39"/>
      <c r="V20" s="39"/>
      <c r="W20" s="39"/>
      <c r="X20" s="41" t="s">
        <v>8</v>
      </c>
      <c r="Y20" s="63">
        <f>R20/R22</f>
        <v>85866.666666666672</v>
      </c>
      <c r="Z20" s="63"/>
      <c r="AA20" s="63"/>
      <c r="AB20" s="63"/>
      <c r="AJ20" s="65" t="s">
        <v>49</v>
      </c>
      <c r="AK20" s="66"/>
      <c r="AL20" s="66"/>
      <c r="AM20" s="66"/>
      <c r="AN20" s="66"/>
      <c r="AO20" s="66"/>
      <c r="AP20" s="67"/>
      <c r="AQ20" s="71">
        <v>46142</v>
      </c>
      <c r="AR20" s="72"/>
      <c r="AS20" s="72"/>
      <c r="AT20" s="72"/>
      <c r="AU20" s="72"/>
      <c r="AV20" s="73"/>
    </row>
    <row r="21" spans="1:48" ht="6.75" customHeight="1" x14ac:dyDescent="0.25">
      <c r="A21" s="37"/>
      <c r="B21" s="37"/>
      <c r="C21" s="37"/>
      <c r="D21" s="37"/>
      <c r="E21" s="41"/>
      <c r="F21" s="2" t="s">
        <v>9</v>
      </c>
      <c r="G21" s="1"/>
      <c r="Q21" s="37"/>
      <c r="R21" s="2" t="s">
        <v>10</v>
      </c>
      <c r="U21" s="9"/>
      <c r="V21" s="9"/>
      <c r="W21" s="9"/>
      <c r="X21" s="41"/>
      <c r="Y21" s="63"/>
      <c r="Z21" s="63"/>
      <c r="AA21" s="63"/>
      <c r="AB21" s="63"/>
      <c r="AJ21" s="68"/>
      <c r="AK21" s="69"/>
      <c r="AL21" s="69"/>
      <c r="AM21" s="69"/>
      <c r="AN21" s="69"/>
      <c r="AO21" s="69"/>
      <c r="AP21" s="70"/>
      <c r="AQ21" s="74"/>
      <c r="AR21" s="75"/>
      <c r="AS21" s="75"/>
      <c r="AT21" s="75"/>
      <c r="AU21" s="75"/>
      <c r="AV21" s="76"/>
    </row>
    <row r="22" spans="1:48" ht="15.75" customHeight="1" x14ac:dyDescent="0.25">
      <c r="A22" s="37"/>
      <c r="B22" s="37"/>
      <c r="C22" s="37"/>
      <c r="D22" s="37"/>
      <c r="E22" s="41"/>
      <c r="F22" s="40">
        <v>3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37"/>
      <c r="R22" s="40">
        <v>3</v>
      </c>
      <c r="S22" s="40"/>
      <c r="T22" s="40"/>
      <c r="U22" s="40"/>
      <c r="V22" s="40"/>
      <c r="W22" s="40"/>
      <c r="X22" s="41"/>
      <c r="Y22" s="63"/>
      <c r="Z22" s="63"/>
      <c r="AA22" s="63"/>
      <c r="AB22" s="63"/>
      <c r="AJ22" s="1"/>
    </row>
    <row r="23" spans="1:48" ht="10.95" customHeight="1" x14ac:dyDescent="0.25"/>
    <row r="24" spans="1:48" ht="10.199999999999999" customHeight="1" x14ac:dyDescent="0.25">
      <c r="C24" s="1"/>
      <c r="D24" s="1"/>
      <c r="F24" s="36" t="s">
        <v>58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1" t="s">
        <v>56</v>
      </c>
    </row>
    <row r="25" spans="1:48" ht="15.75" customHeight="1" x14ac:dyDescent="0.25">
      <c r="A25" s="37" t="s">
        <v>59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64">
        <f>MIN(K18,Q18,U18)</f>
        <v>71500</v>
      </c>
      <c r="T25" s="64"/>
      <c r="U25" s="64"/>
      <c r="V25" s="64"/>
      <c r="W25" s="64"/>
      <c r="X25" s="64"/>
      <c r="Y25" s="64"/>
      <c r="Z25" s="1"/>
      <c r="AA25" s="19" t="s">
        <v>11</v>
      </c>
    </row>
    <row r="26" spans="1:48" ht="18.600000000000001" customHeight="1" x14ac:dyDescent="0.25">
      <c r="AJ26" s="1" t="s">
        <v>66</v>
      </c>
      <c r="AL26" s="1"/>
      <c r="AN26" s="1"/>
      <c r="AP26" s="1"/>
    </row>
    <row r="27" spans="1:48" ht="13.95" customHeight="1" x14ac:dyDescent="0.25">
      <c r="A27" s="1"/>
      <c r="C27" s="1"/>
      <c r="D27" s="1"/>
      <c r="E27" s="1"/>
      <c r="F27" s="36" t="s">
        <v>40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1" t="s">
        <v>60</v>
      </c>
      <c r="AL27" s="1"/>
      <c r="AN27" s="1"/>
      <c r="AP27" s="1"/>
      <c r="AR27" s="2" t="s">
        <v>51</v>
      </c>
      <c r="AU27" s="2" t="s">
        <v>68</v>
      </c>
    </row>
    <row r="28" spans="1:48" ht="15.6" x14ac:dyDescent="0.3">
      <c r="A28" s="36" t="s">
        <v>12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4" t="s">
        <v>67</v>
      </c>
      <c r="AK28" s="35"/>
      <c r="AL28" s="35"/>
      <c r="AM28" s="35"/>
      <c r="AN28" s="35"/>
      <c r="AO28" s="35"/>
    </row>
    <row r="29" spans="1:48" x14ac:dyDescent="0.25">
      <c r="A29" s="1"/>
      <c r="C29" s="1"/>
      <c r="D29" s="1"/>
      <c r="E29" s="1"/>
      <c r="F29" s="36" t="s">
        <v>13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48" ht="15.7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1"/>
    </row>
    <row r="31" spans="1:48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spans="1:48" ht="9.75" customHeight="1" x14ac:dyDescent="0.25">
      <c r="A32" s="2" t="s">
        <v>14</v>
      </c>
      <c r="C32" s="20"/>
      <c r="D32" s="20"/>
      <c r="F32" s="20" t="s">
        <v>65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J32" s="1"/>
      <c r="AL32" s="1"/>
      <c r="AN32" s="1"/>
      <c r="AP32" s="1"/>
    </row>
    <row r="33" spans="1:42" x14ac:dyDescent="0.25">
      <c r="AJ33" s="1"/>
      <c r="AL33" s="1"/>
      <c r="AN33" s="1"/>
      <c r="AP33" s="1"/>
    </row>
    <row r="34" spans="1:42" x14ac:dyDescent="0.25">
      <c r="AJ34" s="1"/>
      <c r="AL34" s="1"/>
      <c r="AN34" s="1"/>
      <c r="AP34" s="1"/>
    </row>
    <row r="35" spans="1:42" ht="12" customHeight="1" x14ac:dyDescent="0.25">
      <c r="J35" s="9" t="s">
        <v>17</v>
      </c>
      <c r="K35" s="9"/>
      <c r="L35" s="9"/>
      <c r="M35" s="7"/>
      <c r="N35" s="7"/>
      <c r="O35" s="7" t="s">
        <v>32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7" spans="1:42" x14ac:dyDescent="0.25">
      <c r="B37" s="21"/>
      <c r="C37" s="21"/>
      <c r="D37" s="21"/>
      <c r="E37" s="21"/>
      <c r="G37" s="38" t="s">
        <v>20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42" x14ac:dyDescent="0.25">
      <c r="B38" s="21"/>
      <c r="C38" s="21"/>
      <c r="D38" s="21"/>
      <c r="E38" s="21"/>
      <c r="G38" s="38" t="s">
        <v>19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42" x14ac:dyDescent="0.25">
      <c r="C39" s="22"/>
      <c r="D39" s="22"/>
      <c r="E39" s="22"/>
      <c r="F39" s="22" t="s">
        <v>18</v>
      </c>
      <c r="G39" s="38" t="s">
        <v>21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42" ht="15.75" customHeight="1" x14ac:dyDescent="0.25"/>
    <row r="41" spans="1:42" ht="8.4" customHeight="1" x14ac:dyDescent="0.25">
      <c r="A41" s="10"/>
      <c r="B41" s="10"/>
      <c r="C41" s="11"/>
      <c r="D41" s="11"/>
      <c r="E41" s="10"/>
      <c r="F41" s="36" t="s">
        <v>41</v>
      </c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42" x14ac:dyDescent="0.25">
      <c r="A42" s="36" t="s">
        <v>38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42" x14ac:dyDescent="0.25">
      <c r="A43" s="36" t="s">
        <v>39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42" x14ac:dyDescent="0.25">
      <c r="A44" s="36" t="s">
        <v>22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42" x14ac:dyDescent="0.25">
      <c r="A45" s="36" t="s">
        <v>23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42" ht="8.25" customHeight="1" x14ac:dyDescent="0.25"/>
    <row r="47" spans="1:42" ht="9" customHeight="1" x14ac:dyDescent="0.25">
      <c r="B47" s="1"/>
      <c r="C47" s="83" t="s">
        <v>30</v>
      </c>
      <c r="D47" s="83"/>
      <c r="E47" s="23" t="s">
        <v>36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42" ht="18.75" customHeight="1" x14ac:dyDescent="0.25">
      <c r="A48" s="80" t="s">
        <v>15</v>
      </c>
      <c r="B48" s="19"/>
      <c r="C48" s="83"/>
      <c r="D48" s="83"/>
      <c r="E48" s="24" t="s">
        <v>27</v>
      </c>
      <c r="F48" s="64">
        <f>K18</f>
        <v>71500</v>
      </c>
      <c r="G48" s="64"/>
      <c r="H48" s="24" t="s">
        <v>16</v>
      </c>
      <c r="I48" s="64">
        <f>Y20</f>
        <v>85866.666666666672</v>
      </c>
      <c r="J48" s="64"/>
      <c r="K48" s="25" t="s">
        <v>28</v>
      </c>
      <c r="L48" s="26">
        <v>2</v>
      </c>
      <c r="M48" s="24" t="s">
        <v>7</v>
      </c>
      <c r="N48" s="19" t="s">
        <v>27</v>
      </c>
      <c r="O48" s="64">
        <f>Q18</f>
        <v>86500</v>
      </c>
      <c r="P48" s="64"/>
      <c r="Q48" s="24" t="s">
        <v>16</v>
      </c>
      <c r="R48" s="64">
        <f>Y20</f>
        <v>85866.666666666672</v>
      </c>
      <c r="S48" s="64"/>
      <c r="T48" s="19" t="s">
        <v>28</v>
      </c>
      <c r="U48" s="26">
        <v>2</v>
      </c>
      <c r="V48" s="24" t="s">
        <v>7</v>
      </c>
      <c r="W48" s="19" t="s">
        <v>27</v>
      </c>
      <c r="X48" s="64">
        <f>U18</f>
        <v>99600</v>
      </c>
      <c r="Y48" s="64"/>
      <c r="Z48" s="24" t="s">
        <v>16</v>
      </c>
      <c r="AA48" s="64">
        <f>Y20</f>
        <v>85866.666666666672</v>
      </c>
      <c r="AB48" s="64"/>
      <c r="AC48" s="25" t="s">
        <v>28</v>
      </c>
      <c r="AD48" s="27">
        <v>2</v>
      </c>
      <c r="AE48" s="28"/>
      <c r="AF48" s="28"/>
      <c r="AG48" s="28"/>
      <c r="AH48" s="28"/>
    </row>
    <row r="49" spans="1:35" ht="4.5" customHeight="1" x14ac:dyDescent="0.25">
      <c r="A49" s="80"/>
      <c r="B49" s="41" t="s">
        <v>8</v>
      </c>
      <c r="C49" s="83"/>
      <c r="D49" s="83"/>
      <c r="E49" s="29" t="s">
        <v>52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30"/>
      <c r="Z49" s="30"/>
      <c r="AA49" s="19"/>
      <c r="AB49" s="19"/>
      <c r="AC49" s="19"/>
      <c r="AD49" s="37" t="s">
        <v>57</v>
      </c>
      <c r="AE49" s="37"/>
      <c r="AF49" s="41" t="s">
        <v>8</v>
      </c>
      <c r="AG49" s="84">
        <f>((SQRT(((F48-I48)^2+(O48-R48)^2+(X48-AA48)^2)/2))/R52)*100</f>
        <v>16.375040842632838</v>
      </c>
      <c r="AH49" s="84"/>
      <c r="AI49" s="81" t="s">
        <v>31</v>
      </c>
    </row>
    <row r="50" spans="1:35" ht="12" customHeight="1" x14ac:dyDescent="0.25">
      <c r="A50" s="80"/>
      <c r="B50" s="41"/>
      <c r="C50" s="83"/>
      <c r="D50" s="83"/>
      <c r="E50" s="24"/>
      <c r="F50" s="19"/>
      <c r="G50" s="19"/>
      <c r="H50" s="19"/>
      <c r="I50" s="41"/>
      <c r="J50" s="41"/>
      <c r="K50" s="24"/>
      <c r="L50" s="24"/>
      <c r="M50" s="19"/>
      <c r="N50" s="19"/>
      <c r="O50" s="31"/>
      <c r="P50" s="19"/>
      <c r="Q50" s="19"/>
      <c r="R50" s="82" t="s">
        <v>29</v>
      </c>
      <c r="S50" s="82"/>
      <c r="T50" s="19"/>
      <c r="U50" s="19"/>
      <c r="V50" s="19"/>
      <c r="W50" s="19"/>
      <c r="X50" s="30"/>
      <c r="Y50" s="30"/>
      <c r="Z50" s="30"/>
      <c r="AA50" s="19"/>
      <c r="AB50" s="19"/>
      <c r="AC50" s="19"/>
      <c r="AD50" s="37"/>
      <c r="AE50" s="37"/>
      <c r="AF50" s="41"/>
      <c r="AG50" s="84"/>
      <c r="AH50" s="84"/>
      <c r="AI50" s="81"/>
    </row>
    <row r="51" spans="1:35" ht="6.75" hidden="1" customHeight="1" x14ac:dyDescent="0.25">
      <c r="A51" s="80"/>
      <c r="B51" s="41"/>
      <c r="C51" s="23" t="s">
        <v>53</v>
      </c>
      <c r="D51" s="32"/>
      <c r="E51" s="19"/>
      <c r="F51" s="33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30"/>
      <c r="Z51" s="30"/>
      <c r="AA51" s="19"/>
      <c r="AB51" s="19"/>
      <c r="AC51" s="19"/>
      <c r="AD51" s="37"/>
      <c r="AE51" s="37"/>
      <c r="AF51" s="41"/>
      <c r="AG51" s="84"/>
      <c r="AH51" s="84"/>
      <c r="AI51" s="81"/>
    </row>
    <row r="52" spans="1:35" ht="26.25" customHeight="1" x14ac:dyDescent="0.25">
      <c r="A52" s="80"/>
      <c r="B52" s="41"/>
      <c r="C52" s="32"/>
      <c r="D52" s="32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64">
        <f>Y20</f>
        <v>85866.666666666672</v>
      </c>
      <c r="S52" s="64"/>
      <c r="T52" s="19"/>
      <c r="U52" s="19"/>
      <c r="V52" s="19"/>
      <c r="W52" s="19"/>
      <c r="X52" s="30"/>
      <c r="Y52" s="19"/>
      <c r="Z52" s="19"/>
      <c r="AA52" s="19"/>
      <c r="AB52" s="19"/>
      <c r="AC52" s="19"/>
      <c r="AD52" s="37"/>
      <c r="AE52" s="37"/>
      <c r="AF52" s="41"/>
      <c r="AG52" s="84"/>
      <c r="AH52" s="84"/>
      <c r="AI52" s="81"/>
    </row>
    <row r="53" spans="1:35" ht="33.6" customHeight="1" x14ac:dyDescent="0.25">
      <c r="A53" s="80"/>
      <c r="B53" s="19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19"/>
      <c r="Y53" s="33"/>
      <c r="Z53" s="33"/>
      <c r="AA53" s="33"/>
      <c r="AB53" s="33"/>
      <c r="AC53" s="33"/>
      <c r="AE53" s="33"/>
      <c r="AF53" s="33"/>
      <c r="AG53" s="33"/>
      <c r="AH53" s="19"/>
      <c r="AI53" s="10"/>
    </row>
    <row r="54" spans="1:35" ht="22.95" customHeight="1" x14ac:dyDescent="0.25">
      <c r="A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E54" s="33"/>
      <c r="AF54" s="33"/>
      <c r="AG54" s="33"/>
      <c r="AH54" s="33"/>
      <c r="AI54" s="10"/>
    </row>
    <row r="55" spans="1:35" x14ac:dyDescent="0.25">
      <c r="A55" s="33"/>
      <c r="AE55" s="33"/>
      <c r="AF55" s="33"/>
      <c r="AG55" s="33"/>
      <c r="AH55" s="33"/>
      <c r="AI55" s="10"/>
    </row>
    <row r="56" spans="1:35" x14ac:dyDescent="0.25">
      <c r="AI56" s="10"/>
    </row>
    <row r="57" spans="1:35" ht="4.5" customHeight="1" x14ac:dyDescent="0.25"/>
    <row r="58" spans="1:35" ht="17.25" customHeight="1" x14ac:dyDescent="0.25"/>
    <row r="59" spans="1:35" ht="4.5" customHeight="1" x14ac:dyDescent="0.25"/>
    <row r="60" spans="1:35" ht="11.25" customHeight="1" x14ac:dyDescent="0.25"/>
    <row r="61" spans="1:35" ht="3" customHeight="1" x14ac:dyDescent="0.25"/>
    <row r="62" spans="1:35" ht="15" customHeight="1" x14ac:dyDescent="0.25"/>
    <row r="63" spans="1:35" ht="15" customHeight="1" x14ac:dyDescent="0.25"/>
  </sheetData>
  <mergeCells count="81">
    <mergeCell ref="A48:A53"/>
    <mergeCell ref="AI49:AI52"/>
    <mergeCell ref="AF49:AF52"/>
    <mergeCell ref="AA48:AB48"/>
    <mergeCell ref="R52:S52"/>
    <mergeCell ref="R48:S48"/>
    <mergeCell ref="I50:J50"/>
    <mergeCell ref="R50:S50"/>
    <mergeCell ref="X48:Y48"/>
    <mergeCell ref="F48:G48"/>
    <mergeCell ref="I48:J48"/>
    <mergeCell ref="B49:B52"/>
    <mergeCell ref="O48:P48"/>
    <mergeCell ref="C47:D50"/>
    <mergeCell ref="AD49:AE52"/>
    <mergeCell ref="AG49:AH52"/>
    <mergeCell ref="AJ20:AP21"/>
    <mergeCell ref="AQ20:AV21"/>
    <mergeCell ref="AJ16:AP16"/>
    <mergeCell ref="AQ16:AV16"/>
    <mergeCell ref="AJ17:AP17"/>
    <mergeCell ref="AQ17:AV17"/>
    <mergeCell ref="AQ19:AV19"/>
    <mergeCell ref="A44:AI44"/>
    <mergeCell ref="A45:AI45"/>
    <mergeCell ref="O20:P20"/>
    <mergeCell ref="F20:H20"/>
    <mergeCell ref="J20:L20"/>
    <mergeCell ref="A30:AI31"/>
    <mergeCell ref="G37:AE37"/>
    <mergeCell ref="E20:E22"/>
    <mergeCell ref="G38:AE38"/>
    <mergeCell ref="A25:R25"/>
    <mergeCell ref="A42:AI42"/>
    <mergeCell ref="A43:AI43"/>
    <mergeCell ref="Y20:AB22"/>
    <mergeCell ref="S25:Y25"/>
    <mergeCell ref="Q20:Q22"/>
    <mergeCell ref="X20:X22"/>
    <mergeCell ref="AQ8:AR8"/>
    <mergeCell ref="AJ19:AP19"/>
    <mergeCell ref="AJ11:AV11"/>
    <mergeCell ref="AJ12:AV12"/>
    <mergeCell ref="F8:AI8"/>
    <mergeCell ref="F9:AI9"/>
    <mergeCell ref="AE16:AI16"/>
    <mergeCell ref="AJ13:AV15"/>
    <mergeCell ref="AE17:AI17"/>
    <mergeCell ref="D17:J17"/>
    <mergeCell ref="D16:J16"/>
    <mergeCell ref="K17:P17"/>
    <mergeCell ref="K16:P16"/>
    <mergeCell ref="Q17:T17"/>
    <mergeCell ref="Q16:T16"/>
    <mergeCell ref="U18:Y18"/>
    <mergeCell ref="Z16:AD16"/>
    <mergeCell ref="U16:Y16"/>
    <mergeCell ref="A16:C16"/>
    <mergeCell ref="A17:C17"/>
    <mergeCell ref="U17:Y17"/>
    <mergeCell ref="Z17:AD17"/>
    <mergeCell ref="Z18:AD18"/>
    <mergeCell ref="A18:J18"/>
    <mergeCell ref="AE18:AI18"/>
    <mergeCell ref="K18:P18"/>
    <mergeCell ref="Q18:T18"/>
    <mergeCell ref="A1:AI1"/>
    <mergeCell ref="F4:AI4"/>
    <mergeCell ref="A5:AI5"/>
    <mergeCell ref="A6:AI7"/>
    <mergeCell ref="A2:AI2"/>
    <mergeCell ref="A28:AI28"/>
    <mergeCell ref="F29:AI29"/>
    <mergeCell ref="A20:D22"/>
    <mergeCell ref="G39:AE39"/>
    <mergeCell ref="F41:AI41"/>
    <mergeCell ref="R20:W20"/>
    <mergeCell ref="F22:P22"/>
    <mergeCell ref="R22:W22"/>
    <mergeCell ref="F27:AI27"/>
    <mergeCell ref="F24:AI24"/>
  </mergeCells>
  <pageMargins left="1" right="1" top="1" bottom="1" header="0.5" footer="0.5"/>
  <pageSetup paperSize="9" scale="7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2026-05-05T12:04:39Z</dcterms:modified>
</cp:coreProperties>
</file>