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материалов для ремонта сцены на валу (сл. з № 226 от 06.07.2026)\озон\"/>
    </mc:Choice>
  </mc:AlternateContent>
  <xr:revisionPtr revIDLastSave="0" documentId="13_ncr:1_{3E6739B2-6700-451A-8D81-953CBA843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O11" i="1" s="1"/>
  <c r="M11" i="1"/>
  <c r="L12" i="1"/>
  <c r="O12" i="1" s="1"/>
  <c r="M12" i="1"/>
  <c r="L13" i="1"/>
  <c r="O13" i="1" s="1"/>
  <c r="M13" i="1"/>
  <c r="L14" i="1"/>
  <c r="O14" i="1" s="1"/>
  <c r="M14" i="1"/>
  <c r="L15" i="1"/>
  <c r="O15" i="1" s="1"/>
  <c r="M15" i="1"/>
  <c r="L16" i="1"/>
  <c r="O16" i="1" s="1"/>
  <c r="M16" i="1"/>
  <c r="L17" i="1"/>
  <c r="O17" i="1" s="1"/>
  <c r="M17" i="1"/>
  <c r="M10" i="1"/>
  <c r="L10" i="1"/>
  <c r="N17" i="1" l="1"/>
  <c r="N13" i="1"/>
  <c r="N15" i="1"/>
  <c r="N14" i="1"/>
  <c r="N16" i="1"/>
  <c r="N12" i="1"/>
  <c r="N11" i="1"/>
  <c r="N10" i="1"/>
  <c r="O10" i="1"/>
  <c r="O18" i="1" l="1"/>
  <c r="G21" i="1" s="1"/>
</calcChain>
</file>

<file path=xl/sharedStrings.xml><?xml version="1.0" encoding="utf-8"?>
<sst xmlns="http://schemas.openxmlformats.org/spreadsheetml/2006/main" count="48" uniqueCount="41">
  <si>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</si>
  <si>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</si>
  <si>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</si>
  <si>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</si>
  <si>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</si>
  <si>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</si>
  <si>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</si>
  <si>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</si>
  <si>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</si>
  <si>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</si>
  <si>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</si>
  <si>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</si>
  <si>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</si>
  <si>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</si>
  <si>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</si>
  <si>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</si>
  <si>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</si>
  <si>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</si>
  <si>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</si>
  <si>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</si>
  <si>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</si>
  <si>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</si>
  <si>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</si>
  <si>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</si>
  <si>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"Всероссийский историко-этнографический музей"
___________________ И.В. Жукова
«___» __________________ 2026 г.
М. П.</t>
  </si>
  <si>
    <t>шт.</t>
  </si>
  <si>
    <t>Предмет закупки: Поставка расходных материалов</t>
  </si>
  <si>
    <t>комплект</t>
  </si>
  <si>
    <t>упаковка</t>
  </si>
  <si>
    <t>Поставщик №1 от 07.07.2026</t>
  </si>
  <si>
    <t>Поставщик №2 от 07.07.2026</t>
  </si>
  <si>
    <t>Поставщик №3 от 07.07.2026</t>
  </si>
  <si>
    <t>Защитное стекло для сварочной маски, 10шт</t>
  </si>
  <si>
    <t xml:space="preserve">Колесики для мебели, 50 мм </t>
  </si>
  <si>
    <t>Краска для стен моющаяся, интерьерная без запаха, 2.5кг</t>
  </si>
  <si>
    <t>Крепление, наконечник для деревянной балясины</t>
  </si>
  <si>
    <t>Кронштейн для телевизора настенный</t>
  </si>
  <si>
    <t xml:space="preserve">Поручень для лестницы </t>
  </si>
  <si>
    <t xml:space="preserve">Сетка стрелоулавливатель </t>
  </si>
  <si>
    <t>Уголок крепежный усиленный, 50 шт.</t>
  </si>
  <si>
    <t>Дата: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</si>
</sst>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9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topLeftCell="A4" zoomScaleNormal="100" workbookViewId="0">
      <selection activeCell="B17" sqref="B17"/>
    </sheetView>
  </sheetViews>
  <sheetFormatPr defaultRowHeight="15" x14ac:dyDescent="0.25"/>
  <cols>
    <col min="1" max="1" width="3.140625" style="16" customWidth="1"/>
    <col min="2" max="2" width="41.28515625" style="16" customWidth="1"/>
    <col min="3" max="3" width="8.42578125" style="16" customWidth="1"/>
    <col min="4" max="4" width="8.5703125" style="16" customWidth="1"/>
    <col min="5" max="7" width="18.140625" style="16" customWidth="1"/>
    <col min="8" max="10" width="11.7109375" style="16" hidden="1" customWidth="1"/>
    <col min="11" max="11" width="11.42578125" style="16" hidden="1" customWidth="1"/>
    <col min="12" max="12" width="15.7109375" style="16" customWidth="1"/>
    <col min="13" max="13" width="16.85546875" style="16" customWidth="1"/>
    <col min="14" max="14" width="17.5703125" style="16" customWidth="1"/>
    <col min="15" max="15" width="18.5703125" style="16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6" t="s">
        <v>22</v>
      </c>
      <c r="M1" s="36"/>
      <c r="N1" s="36"/>
      <c r="O1" s="36"/>
    </row>
    <row r="2" spans="1:15" ht="10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 t="s">
        <v>24</v>
      </c>
      <c r="M2" s="36"/>
      <c r="N2" s="36"/>
      <c r="O2" s="36"/>
    </row>
    <row r="3" spans="1:15" ht="15.75" x14ac:dyDescent="0.25">
      <c r="A3" s="2"/>
      <c r="B3" s="20" t="s">
        <v>0</v>
      </c>
      <c r="C3" s="37"/>
      <c r="D3" s="37"/>
      <c r="E3" s="37"/>
      <c r="F3" s="37"/>
      <c r="G3" s="37"/>
      <c r="H3" s="37"/>
      <c r="I3" s="37"/>
      <c r="J3" s="37"/>
      <c r="K3" s="38"/>
      <c r="L3" s="38"/>
      <c r="M3" s="38"/>
      <c r="N3" s="2"/>
      <c r="O3" s="2"/>
    </row>
    <row r="4" spans="1:15" ht="43.5" customHeight="1" x14ac:dyDescent="0.25">
      <c r="A4" s="39" t="s">
        <v>26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30" customHeight="1" x14ac:dyDescent="0.25">
      <c r="A5" s="27" t="s">
        <v>1</v>
      </c>
      <c r="B5" s="29"/>
      <c r="C5" s="29"/>
      <c r="D5" s="29"/>
      <c r="E5" s="27" t="s">
        <v>21</v>
      </c>
      <c r="F5" s="28"/>
      <c r="G5" s="28"/>
      <c r="H5" s="28"/>
      <c r="I5" s="28"/>
      <c r="J5" s="28"/>
      <c r="K5" s="28"/>
      <c r="L5" s="28"/>
      <c r="M5" s="28"/>
      <c r="N5" s="29"/>
      <c r="O5" s="29"/>
    </row>
    <row r="6" spans="1:15" ht="39" customHeight="1" x14ac:dyDescent="0.25">
      <c r="A6" s="27" t="s">
        <v>2</v>
      </c>
      <c r="B6" s="29"/>
      <c r="C6" s="29"/>
      <c r="D6" s="29"/>
      <c r="E6" s="27" t="s">
        <v>3</v>
      </c>
      <c r="F6" s="28"/>
      <c r="G6" s="28"/>
      <c r="H6" s="28"/>
      <c r="I6" s="28"/>
      <c r="J6" s="28"/>
      <c r="K6" s="28"/>
      <c r="L6" s="28"/>
      <c r="M6" s="28"/>
      <c r="N6" s="29"/>
      <c r="O6" s="29"/>
    </row>
    <row r="7" spans="1:15" ht="18.75" x14ac:dyDescent="0.25">
      <c r="A7" s="30" t="s">
        <v>4</v>
      </c>
      <c r="B7" s="30"/>
      <c r="C7" s="30"/>
      <c r="D7" s="30"/>
      <c r="E7" s="31"/>
      <c r="F7" s="31"/>
      <c r="G7" s="31"/>
      <c r="H7" s="30"/>
      <c r="I7" s="30"/>
      <c r="J7" s="30"/>
      <c r="K7" s="30"/>
      <c r="L7" s="30"/>
      <c r="M7" s="30"/>
      <c r="N7" s="30"/>
      <c r="O7" s="30"/>
    </row>
    <row r="8" spans="1:15" ht="39.75" customHeight="1" x14ac:dyDescent="0.25">
      <c r="A8" s="32" t="s">
        <v>5</v>
      </c>
      <c r="B8" s="32" t="s">
        <v>6</v>
      </c>
      <c r="C8" s="32" t="s">
        <v>7</v>
      </c>
      <c r="D8" s="21" t="s">
        <v>8</v>
      </c>
      <c r="E8" s="33" t="s">
        <v>9</v>
      </c>
      <c r="F8" s="34"/>
      <c r="G8" s="34"/>
      <c r="H8" s="34" t="s">
        <v>10</v>
      </c>
      <c r="I8" s="34"/>
      <c r="J8" s="35"/>
      <c r="K8" s="21" t="s">
        <v>11</v>
      </c>
      <c r="L8" s="23" t="s">
        <v>12</v>
      </c>
      <c r="M8" s="23"/>
      <c r="N8" s="24"/>
      <c r="O8" s="25" t="s">
        <v>13</v>
      </c>
    </row>
    <row r="9" spans="1:15" ht="52.5" thickBot="1" x14ac:dyDescent="0.3">
      <c r="A9" s="22"/>
      <c r="B9" s="22"/>
      <c r="C9" s="22"/>
      <c r="D9" s="22"/>
      <c r="E9" s="3" t="s">
        <v>29</v>
      </c>
      <c r="F9" s="19" t="s">
        <v>30</v>
      </c>
      <c r="G9" s="19" t="s">
        <v>31</v>
      </c>
      <c r="H9" s="4" t="s">
        <v>14</v>
      </c>
      <c r="I9" s="4" t="s">
        <v>14</v>
      </c>
      <c r="J9" s="4" t="s">
        <v>14</v>
      </c>
      <c r="K9" s="22"/>
      <c r="L9" s="4" t="s">
        <v>15</v>
      </c>
      <c r="M9" s="4" t="s">
        <v>16</v>
      </c>
      <c r="N9" s="4" t="s">
        <v>17</v>
      </c>
      <c r="O9" s="26"/>
    </row>
    <row r="10" spans="1:15" ht="66.75" customHeight="1" thickBot="1" x14ac:dyDescent="0.3">
      <c r="A10" s="5">
        <v>1</v>
      </c>
      <c r="B10" s="18" t="s">
        <v>32</v>
      </c>
      <c r="C10" s="6" t="s">
        <v>27</v>
      </c>
      <c r="D10" s="6">
        <v>1</v>
      </c>
      <c r="E10" s="7">
        <v>254</v>
      </c>
      <c r="F10" s="7">
        <v>320.04000000000002</v>
      </c>
      <c r="G10" s="7">
        <v>325.12</v>
      </c>
      <c r="H10" s="7">
        <v>1500</v>
      </c>
      <c r="I10" s="7">
        <v>1500</v>
      </c>
      <c r="J10" s="7">
        <v>1500</v>
      </c>
      <c r="K10" s="7">
        <v>1500</v>
      </c>
      <c r="L10" s="7">
        <f>ROUND((E10+F10+G10)/3,2)</f>
        <v>299.72000000000003</v>
      </c>
      <c r="M10" s="7">
        <f>_xlfn.STDEV.S(E10,F10,G10)</f>
        <v>39.676068353605707</v>
      </c>
      <c r="N10" s="7">
        <f>M10/L10*100</f>
        <v>13.237711315095989</v>
      </c>
      <c r="O10" s="7">
        <f>L10*D10</f>
        <v>299.72000000000003</v>
      </c>
    </row>
    <row r="11" spans="1:15" ht="16.5" thickBot="1" x14ac:dyDescent="0.3">
      <c r="A11" s="5">
        <v>2</v>
      </c>
      <c r="B11" s="18" t="s">
        <v>33</v>
      </c>
      <c r="C11" s="6" t="s">
        <v>27</v>
      </c>
      <c r="D11" s="6">
        <v>1</v>
      </c>
      <c r="E11" s="7">
        <v>706</v>
      </c>
      <c r="F11" s="7">
        <v>889.56</v>
      </c>
      <c r="G11" s="7">
        <v>903.68</v>
      </c>
      <c r="H11" s="7">
        <v>1500</v>
      </c>
      <c r="I11" s="7">
        <v>1500</v>
      </c>
      <c r="J11" s="7">
        <v>1500</v>
      </c>
      <c r="K11" s="7">
        <v>1500</v>
      </c>
      <c r="L11" s="7">
        <f t="shared" ref="L11:L17" si="0">ROUND((E11+F11+G11)/3,2)</f>
        <v>833.08</v>
      </c>
      <c r="M11" s="7">
        <f t="shared" ref="M11:M17" si="1">_xlfn.STDEV.S(E11,F11,G11)</f>
        <v>110.28072542380252</v>
      </c>
      <c r="N11" s="7">
        <f t="shared" ref="N11:N17" si="2">M11/L11*100</f>
        <v>13.237711315096091</v>
      </c>
      <c r="O11" s="7">
        <f t="shared" ref="O11:O17" si="3">L11*D11</f>
        <v>833.08</v>
      </c>
    </row>
    <row r="12" spans="1:15" ht="32.25" thickBot="1" x14ac:dyDescent="0.3">
      <c r="A12" s="5">
        <v>3</v>
      </c>
      <c r="B12" s="18" t="s">
        <v>34</v>
      </c>
      <c r="C12" s="6" t="s">
        <v>25</v>
      </c>
      <c r="D12" s="6">
        <v>1</v>
      </c>
      <c r="E12" s="7">
        <v>2146</v>
      </c>
      <c r="F12" s="7">
        <v>2703.96</v>
      </c>
      <c r="G12" s="7">
        <v>2746.88</v>
      </c>
      <c r="H12" s="7">
        <v>1500</v>
      </c>
      <c r="I12" s="7">
        <v>1500</v>
      </c>
      <c r="J12" s="7">
        <v>1500</v>
      </c>
      <c r="K12" s="7">
        <v>1500</v>
      </c>
      <c r="L12" s="7">
        <f t="shared" si="0"/>
        <v>2532.2800000000002</v>
      </c>
      <c r="M12" s="7">
        <f t="shared" si="1"/>
        <v>335.21591608991395</v>
      </c>
      <c r="N12" s="7">
        <f t="shared" si="2"/>
        <v>13.237711315096037</v>
      </c>
      <c r="O12" s="7">
        <f t="shared" si="3"/>
        <v>2532.2800000000002</v>
      </c>
    </row>
    <row r="13" spans="1:15" ht="32.25" thickBot="1" x14ac:dyDescent="0.3">
      <c r="A13" s="5">
        <v>4</v>
      </c>
      <c r="B13" s="18" t="s">
        <v>35</v>
      </c>
      <c r="C13" s="6" t="s">
        <v>25</v>
      </c>
      <c r="D13" s="6">
        <v>4</v>
      </c>
      <c r="E13" s="7">
        <v>530</v>
      </c>
      <c r="F13" s="7">
        <v>667.8</v>
      </c>
      <c r="G13" s="7">
        <v>678.4</v>
      </c>
      <c r="H13" s="7">
        <v>1500</v>
      </c>
      <c r="I13" s="7">
        <v>1500</v>
      </c>
      <c r="J13" s="7">
        <v>1500</v>
      </c>
      <c r="K13" s="7">
        <v>1500</v>
      </c>
      <c r="L13" s="7">
        <f t="shared" si="0"/>
        <v>625.4</v>
      </c>
      <c r="M13" s="7">
        <f t="shared" si="1"/>
        <v>82.788646564611014</v>
      </c>
      <c r="N13" s="7">
        <f t="shared" si="2"/>
        <v>13.237711315096101</v>
      </c>
      <c r="O13" s="7">
        <f t="shared" si="3"/>
        <v>2501.6</v>
      </c>
    </row>
    <row r="14" spans="1:15" ht="16.5" thickBot="1" x14ac:dyDescent="0.3">
      <c r="A14" s="5">
        <v>5</v>
      </c>
      <c r="B14" s="18" t="s">
        <v>36</v>
      </c>
      <c r="C14" s="6" t="s">
        <v>25</v>
      </c>
      <c r="D14" s="6">
        <v>1</v>
      </c>
      <c r="E14" s="7">
        <v>2076</v>
      </c>
      <c r="F14" s="7">
        <v>2615.7600000000002</v>
      </c>
      <c r="G14" s="7">
        <v>2657.28</v>
      </c>
      <c r="H14" s="7">
        <v>1500</v>
      </c>
      <c r="I14" s="7">
        <v>1500</v>
      </c>
      <c r="J14" s="7">
        <v>1500</v>
      </c>
      <c r="K14" s="7">
        <v>1500</v>
      </c>
      <c r="L14" s="7">
        <f t="shared" si="0"/>
        <v>2449.6799999999998</v>
      </c>
      <c r="M14" s="7">
        <f t="shared" si="1"/>
        <v>324.28156654364324</v>
      </c>
      <c r="N14" s="7">
        <f t="shared" si="2"/>
        <v>13.237711315095982</v>
      </c>
      <c r="O14" s="7">
        <f t="shared" si="3"/>
        <v>2449.6799999999998</v>
      </c>
    </row>
    <row r="15" spans="1:15" ht="16.5" thickBot="1" x14ac:dyDescent="0.3">
      <c r="A15" s="5">
        <v>6</v>
      </c>
      <c r="B15" s="18" t="s">
        <v>37</v>
      </c>
      <c r="C15" s="6" t="s">
        <v>25</v>
      </c>
      <c r="D15" s="6">
        <v>2</v>
      </c>
      <c r="E15" s="7">
        <v>997</v>
      </c>
      <c r="F15" s="7">
        <v>1256.22</v>
      </c>
      <c r="G15" s="7">
        <v>1276.1600000000001</v>
      </c>
      <c r="H15" s="7">
        <v>1500</v>
      </c>
      <c r="I15" s="7">
        <v>1500</v>
      </c>
      <c r="J15" s="7">
        <v>1500</v>
      </c>
      <c r="K15" s="7">
        <v>1500</v>
      </c>
      <c r="L15" s="7">
        <f t="shared" si="0"/>
        <v>1176.46</v>
      </c>
      <c r="M15" s="7">
        <f t="shared" si="1"/>
        <v>155.73637853757808</v>
      </c>
      <c r="N15" s="7">
        <f t="shared" si="2"/>
        <v>13.237711315095972</v>
      </c>
      <c r="O15" s="7">
        <f t="shared" si="3"/>
        <v>2352.92</v>
      </c>
    </row>
    <row r="16" spans="1:15" ht="16.5" thickBot="1" x14ac:dyDescent="0.3">
      <c r="A16" s="5">
        <v>7</v>
      </c>
      <c r="B16" s="18" t="s">
        <v>38</v>
      </c>
      <c r="C16" s="6" t="s">
        <v>25</v>
      </c>
      <c r="D16" s="6">
        <v>3</v>
      </c>
      <c r="E16" s="7">
        <v>12786</v>
      </c>
      <c r="F16" s="7">
        <v>16110.36</v>
      </c>
      <c r="G16" s="7">
        <v>16366.08</v>
      </c>
      <c r="H16" s="7">
        <v>1500</v>
      </c>
      <c r="I16" s="7">
        <v>1500</v>
      </c>
      <c r="J16" s="7">
        <v>1500</v>
      </c>
      <c r="K16" s="7">
        <v>1500</v>
      </c>
      <c r="L16" s="7">
        <f t="shared" si="0"/>
        <v>15087.48</v>
      </c>
      <c r="M16" s="7">
        <f t="shared" si="1"/>
        <v>1997.2370471228282</v>
      </c>
      <c r="N16" s="7">
        <f t="shared" si="2"/>
        <v>13.237711315095883</v>
      </c>
      <c r="O16" s="7">
        <f t="shared" si="3"/>
        <v>45262.44</v>
      </c>
    </row>
    <row r="17" spans="1:15" ht="16.5" thickBot="1" x14ac:dyDescent="0.3">
      <c r="A17" s="5">
        <v>8</v>
      </c>
      <c r="B17" s="18" t="s">
        <v>39</v>
      </c>
      <c r="C17" s="6" t="s">
        <v>28</v>
      </c>
      <c r="D17" s="6">
        <v>1</v>
      </c>
      <c r="E17" s="7">
        <v>351</v>
      </c>
      <c r="F17" s="7">
        <v>442.26</v>
      </c>
      <c r="G17" s="7">
        <v>449.28</v>
      </c>
      <c r="H17" s="7">
        <v>1500</v>
      </c>
      <c r="I17" s="7">
        <v>1500</v>
      </c>
      <c r="J17" s="7">
        <v>1500</v>
      </c>
      <c r="K17" s="7">
        <v>1500</v>
      </c>
      <c r="L17" s="7">
        <f t="shared" si="0"/>
        <v>414.18</v>
      </c>
      <c r="M17" s="7">
        <f t="shared" si="1"/>
        <v>54.827952724864552</v>
      </c>
      <c r="N17" s="7">
        <f t="shared" si="2"/>
        <v>13.237711315095984</v>
      </c>
      <c r="O17" s="7">
        <f t="shared" si="3"/>
        <v>414.18</v>
      </c>
    </row>
    <row r="18" spans="1:15" ht="15.75" x14ac:dyDescent="0.25">
      <c r="O18" s="7">
        <f>O10+O11+O12+O13+O14+O15+O16+O17</f>
        <v>56645.9</v>
      </c>
    </row>
    <row r="21" spans="1:15" ht="15.75" customHeight="1" x14ac:dyDescent="0.25">
      <c r="A21" s="20" t="s">
        <v>18</v>
      </c>
      <c r="B21" s="20"/>
      <c r="C21" s="20"/>
      <c r="D21" s="20"/>
      <c r="E21" s="20"/>
      <c r="F21" s="20"/>
      <c r="G21" s="8">
        <f>O18</f>
        <v>56645.9</v>
      </c>
      <c r="H21" s="9"/>
      <c r="I21" s="9"/>
      <c r="J21" s="9"/>
      <c r="K21" s="10"/>
      <c r="L21" s="11" t="s">
        <v>19</v>
      </c>
      <c r="M21" s="12"/>
      <c r="N21" s="11"/>
      <c r="O21" s="12"/>
    </row>
    <row r="23" spans="1:15" ht="15.75" x14ac:dyDescent="0.25">
      <c r="A23" s="14" t="s">
        <v>20</v>
      </c>
      <c r="B23" s="15"/>
      <c r="C23" s="13"/>
      <c r="D23" s="13"/>
      <c r="E23" s="12"/>
      <c r="F23" s="13" t="s">
        <v>23</v>
      </c>
      <c r="L23" s="17"/>
      <c r="M23" s="13" t="s">
        <v>40</v>
      </c>
      <c r="N23" s="13"/>
      <c r="O23" s="13"/>
    </row>
  </sheetData>
  <mergeCells count="19">
    <mergeCell ref="L1:O1"/>
    <mergeCell ref="L2:O2"/>
    <mergeCell ref="B3:M3"/>
    <mergeCell ref="A4:O4"/>
    <mergeCell ref="A5:D5"/>
    <mergeCell ref="A21:F21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  <mergeCell ref="D8:D9"/>
    <mergeCell ref="E8:G8"/>
    <mergeCell ref="H8:J8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2026-07-07T07:43:11Z</cp:lastPrinted>
  <dcterms:created xsi:type="dcterms:W3CDTF">2015-06-05T18:19:34Z</dcterms:created>
  <dcterms:modified xsi:type="dcterms:W3CDTF">2026-07-07T08:29:57Z</dcterms:modified>
</cp:coreProperties>
</file>