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1\вся сеть фбуз\Buh14 (Матюхина И.И.)\Закупочные ссесии Березка\44 ФЗ\КП,ТЗ корь краснуха 05.026\"/>
    </mc:Choice>
  </mc:AlternateContent>
  <bookViews>
    <workbookView xWindow="120" yWindow="75" windowWidth="19095" windowHeight="11760"/>
  </bookViews>
  <sheets>
    <sheet name="НМЦК" sheetId="5" r:id="rId1"/>
  </sheets>
  <calcPr calcId="152511"/>
</workbook>
</file>

<file path=xl/calcChain.xml><?xml version="1.0" encoding="utf-8"?>
<calcChain xmlns="http://schemas.openxmlformats.org/spreadsheetml/2006/main">
  <c r="P6" i="5" l="1"/>
  <c r="P5" i="5" l="1"/>
  <c r="Q6" i="5" l="1"/>
  <c r="K6" i="5"/>
  <c r="J6" i="5"/>
  <c r="I6" i="5"/>
  <c r="H6" i="5"/>
  <c r="G6" i="5"/>
  <c r="R6" i="5" l="1"/>
  <c r="Q5" i="5" l="1"/>
  <c r="Q7" i="5" s="1"/>
  <c r="K5" i="5"/>
  <c r="J5" i="5"/>
  <c r="I5" i="5"/>
  <c r="H5" i="5"/>
  <c r="G5" i="5"/>
  <c r="R5" i="5" l="1"/>
</calcChain>
</file>

<file path=xl/sharedStrings.xml><?xml version="1.0" encoding="utf-8"?>
<sst xmlns="http://schemas.openxmlformats.org/spreadsheetml/2006/main" count="27" uniqueCount="25">
  <si>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</si>
  <si>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</si>
  <si>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</si>
  <si>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</si>
  <si>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</si>
  <si>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</si>
  <si>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</si>
  <si>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</si>
  <si>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</si>
  <si>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</si>
  <si>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</si>
  <si>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</si>
  <si>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</si>
  <si>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Цена услуги за ед. в соответствии с источниками информации, руб.</t>
  </si>
  <si>
    <t>Средняя цена услуги за ед. в соответствии с источниками информации, руб.</t>
  </si>
  <si>
    <t>Расчетная цена заказчика, руб</t>
  </si>
  <si>
    <t>Коэффициент вариации V, %</t>
  </si>
  <si>
    <t>Значение коэффициента вариации не превышает 33%, совокупность ценовых значений является однородной.</t>
  </si>
  <si>
    <t>Метод сопоставимых рыночных цен (анализа рынка) (п. 1 ч. 1 статьи 22 Федерального закона № 44-ФЗ от 05.04.2013г.)</t>
  </si>
  <si>
    <t>ОКПД</t>
  </si>
  <si>
    <t>шт.</t>
  </si>
  <si>
    <t>Обоснование начальной ( максимальной) цены на право заключить контракт на поставку наборов реагентов для определения РНК вируса кори и РНК вируса краснухи  для нужд ФБУЗ «Центр   гигиены и эпидемиологии в Ставропольском крае»</t>
  </si>
  <si>
    <t>Набор реагентов для выявления РНК вируса кори (Measles morbillivirus) в биологическом материале методом полимеразной цепной реакции</t>
  </si>
  <si>
    <t>Вирус краснухи нуклеиновая кислота ИВД, набор, анализ нуклеиновых кислот</t>
  </si>
  <si>
    <t>Начальная ( максимальная) цена договора составляет : 68596,64(Шестьдесяи восемь тысяч пятьсот девяносто шесть  руб. 64коп.)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</si>
</sst>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00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164" fontId="2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  <xf numFmtId="43" fontId="0" fillId="0" borderId="0" xfId="0" applyNumberFormat="1"/>
    <xf numFmtId="43" fontId="0" fillId="0" borderId="0" xfId="2" applyFont="1"/>
    <xf numFmtId="43" fontId="0" fillId="0" borderId="1" xfId="0" applyNumberFormat="1" applyBorder="1" applyAlignment="1">
      <alignment horizontal="center" vertical="center"/>
    </xf>
    <xf numFmtId="43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Fill="1"/>
    <xf numFmtId="165" fontId="0" fillId="0" borderId="1" xfId="2" applyNumberFormat="1" applyFont="1" applyBorder="1" applyAlignment="1">
      <alignment horizontal="center" vertical="center"/>
    </xf>
    <xf numFmtId="0" fontId="7" fillId="0" borderId="0" xfId="0" applyFont="1" applyFill="1"/>
    <xf numFmtId="0" fontId="9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165" fontId="0" fillId="0" borderId="0" xfId="0" applyNumberFormat="1"/>
    <xf numFmtId="0" fontId="3" fillId="0" borderId="3" xfId="1" applyFont="1" applyFill="1" applyBorder="1" applyAlignment="1">
      <alignment horizontal="center" vertical="center" wrapText="1"/>
    </xf>
    <xf numFmtId="164" fontId="2" fillId="0" borderId="4" xfId="1" applyNumberFormat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topLeftCell="A7" zoomScale="89" zoomScaleNormal="89" workbookViewId="0">
      <selection activeCell="P6" sqref="P6"/>
    </sheetView>
  </sheetViews>
  <sheetFormatPr defaultRowHeight="15" x14ac:dyDescent="0.25"/>
  <cols>
    <col min="1" max="1" width="5.140625" customWidth="1"/>
    <col min="2" max="2" width="29" customWidth="1"/>
    <col min="3" max="3" width="11.5703125" customWidth="1"/>
    <col min="4" max="5" width="9.140625" hidden="1" customWidth="1"/>
    <col min="6" max="6" width="12.7109375" style="4" customWidth="1"/>
    <col min="7" max="7" width="9.28515625" hidden="1" customWidth="1"/>
    <col min="8" max="9" width="9.140625" hidden="1" customWidth="1"/>
    <col min="10" max="10" width="12.28515625" hidden="1" customWidth="1"/>
    <col min="11" max="11" width="13.28515625" hidden="1" customWidth="1"/>
    <col min="12" max="12" width="9.140625" hidden="1" customWidth="1"/>
    <col min="13" max="13" width="24.28515625" customWidth="1"/>
    <col min="14" max="14" width="17.7109375" customWidth="1"/>
    <col min="15" max="15" width="22.28515625" customWidth="1"/>
    <col min="16" max="16" width="19.42578125" customWidth="1"/>
    <col min="17" max="17" width="15.7109375" customWidth="1"/>
    <col min="18" max="18" width="17.85546875" customWidth="1"/>
    <col min="19" max="19" width="16.28515625" customWidth="1"/>
    <col min="20" max="20" width="14.85546875" customWidth="1"/>
    <col min="21" max="21" width="16.7109375" customWidth="1"/>
  </cols>
  <sheetData>
    <row r="1" spans="1:24" ht="18.75" customHeight="1" x14ac:dyDescent="0.25">
      <c r="B1" s="30" t="s">
        <v>21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24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24" ht="18.75" x14ac:dyDescent="0.3">
      <c r="B3" s="18"/>
      <c r="C3" s="19" t="s">
        <v>19</v>
      </c>
      <c r="D3" s="18"/>
      <c r="E3" s="18"/>
      <c r="F3" s="20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24" ht="138.75" customHeight="1" x14ac:dyDescent="0.25">
      <c r="A4" s="1" t="s">
        <v>0</v>
      </c>
      <c r="B4" s="12" t="s">
        <v>1</v>
      </c>
      <c r="C4" s="1" t="s">
        <v>2</v>
      </c>
      <c r="D4" s="1" t="s">
        <v>10</v>
      </c>
      <c r="E4" s="1" t="s">
        <v>9</v>
      </c>
      <c r="F4" s="1" t="s">
        <v>11</v>
      </c>
      <c r="G4" s="1" t="s">
        <v>6</v>
      </c>
      <c r="H4" s="1" t="s">
        <v>4</v>
      </c>
      <c r="I4" s="1" t="s">
        <v>7</v>
      </c>
      <c r="J4" s="1" t="s">
        <v>5</v>
      </c>
      <c r="K4" s="2" t="s">
        <v>3</v>
      </c>
      <c r="L4" s="2" t="s">
        <v>8</v>
      </c>
      <c r="M4" s="2" t="s">
        <v>12</v>
      </c>
      <c r="N4" s="29" t="s">
        <v>13</v>
      </c>
      <c r="O4" s="29"/>
      <c r="P4" s="2" t="s">
        <v>14</v>
      </c>
      <c r="Q4" s="2" t="s">
        <v>15</v>
      </c>
      <c r="R4" s="2" t="s">
        <v>16</v>
      </c>
    </row>
    <row r="5" spans="1:24" ht="219.95" customHeight="1" x14ac:dyDescent="0.25">
      <c r="A5" s="23">
        <v>1</v>
      </c>
      <c r="B5" s="26" t="s">
        <v>22</v>
      </c>
      <c r="C5" s="27" t="s">
        <v>20</v>
      </c>
      <c r="D5" s="24">
        <v>10</v>
      </c>
      <c r="E5" s="5"/>
      <c r="F5" s="3">
        <v>3</v>
      </c>
      <c r="G5" s="6" t="e">
        <f>#REF!+#REF!</f>
        <v>#REF!</v>
      </c>
      <c r="H5" s="6" t="e">
        <f>#REF!+#REF!</f>
        <v>#REF!</v>
      </c>
      <c r="I5" s="6" t="e">
        <f>#REF!+#REF!</f>
        <v>#REF!</v>
      </c>
      <c r="J5" s="6" t="e">
        <f>#REF!+#REF!</f>
        <v>#REF!</v>
      </c>
      <c r="K5" s="6" t="e">
        <f>#REF!+#REF!</f>
        <v>#REF!</v>
      </c>
      <c r="L5" s="6"/>
      <c r="M5" s="3" t="s">
        <v>18</v>
      </c>
      <c r="N5" s="7">
        <v>19528.05</v>
      </c>
      <c r="O5" s="7">
        <v>17998.349999999999</v>
      </c>
      <c r="P5" s="11">
        <f>(N5+O5)/2</f>
        <v>18763.199999999997</v>
      </c>
      <c r="Q5" s="16">
        <f>F5*P5</f>
        <v>56289.599999999991</v>
      </c>
      <c r="R5" s="10">
        <f>STDEV(N5:O5)/AVERAGE(P5)*100</f>
        <v>5.7648015433458175</v>
      </c>
      <c r="S5" s="8"/>
      <c r="T5" s="9"/>
      <c r="U5" s="9"/>
      <c r="X5" s="9"/>
    </row>
    <row r="6" spans="1:24" ht="219.95" customHeight="1" x14ac:dyDescent="0.25">
      <c r="A6" s="21">
        <v>2</v>
      </c>
      <c r="B6" s="28" t="s">
        <v>23</v>
      </c>
      <c r="C6" s="25" t="s">
        <v>20</v>
      </c>
      <c r="D6" s="5">
        <v>10</v>
      </c>
      <c r="E6" s="5"/>
      <c r="F6" s="3">
        <v>1</v>
      </c>
      <c r="G6" s="6" t="e">
        <f>#REF!+#REF!</f>
        <v>#REF!</v>
      </c>
      <c r="H6" s="6" t="e">
        <f>#REF!+#REF!</f>
        <v>#REF!</v>
      </c>
      <c r="I6" s="6" t="e">
        <f>#REF!+#REF!</f>
        <v>#REF!</v>
      </c>
      <c r="J6" s="6" t="e">
        <f>#REF!+#REF!</f>
        <v>#REF!</v>
      </c>
      <c r="K6" s="6" t="e">
        <f>#REF!+#REF!</f>
        <v>#REF!</v>
      </c>
      <c r="L6" s="6"/>
      <c r="M6" s="3" t="s">
        <v>18</v>
      </c>
      <c r="N6" s="7">
        <v>12808.72</v>
      </c>
      <c r="O6" s="7">
        <v>11805.37</v>
      </c>
      <c r="P6" s="11">
        <f>(N6+O6)/2-0.01</f>
        <v>12307.035</v>
      </c>
      <c r="Q6" s="16">
        <f>F6*P6</f>
        <v>12307.035</v>
      </c>
      <c r="R6" s="10">
        <f>STDEV(N6:O6)/AVERAGE(P6)*100</f>
        <v>5.7647970360328173</v>
      </c>
      <c r="U6" s="8"/>
    </row>
    <row r="7" spans="1:24" ht="20.25" customHeight="1" x14ac:dyDescent="0.25">
      <c r="Q7" s="22">
        <f>SUM(Q5,Q6)</f>
        <v>68596.634999999995</v>
      </c>
    </row>
    <row r="8" spans="1:24" s="4" customFormat="1" ht="15.75" x14ac:dyDescent="0.25">
      <c r="A8"/>
      <c r="B8" s="13" t="s">
        <v>24</v>
      </c>
      <c r="C8" s="13"/>
      <c r="D8" s="13"/>
      <c r="E8" s="13"/>
      <c r="F8" s="13"/>
      <c r="G8" s="13"/>
      <c r="H8" s="14"/>
      <c r="I8" s="15"/>
      <c r="J8"/>
      <c r="K8"/>
      <c r="L8"/>
    </row>
    <row r="9" spans="1:24" s="4" customFormat="1" ht="15.75" x14ac:dyDescent="0.25">
      <c r="A9"/>
      <c r="B9" s="13"/>
      <c r="C9" s="13"/>
      <c r="D9" s="13"/>
      <c r="E9" s="13"/>
      <c r="F9" s="13"/>
      <c r="G9" s="13"/>
      <c r="H9" s="14"/>
      <c r="I9" s="15"/>
      <c r="J9"/>
      <c r="K9"/>
      <c r="L9"/>
    </row>
    <row r="10" spans="1:24" s="4" customFormat="1" ht="15.75" x14ac:dyDescent="0.25">
      <c r="A10"/>
      <c r="B10" s="13" t="s">
        <v>17</v>
      </c>
      <c r="C10" s="13"/>
      <c r="D10" s="13"/>
      <c r="E10" s="13"/>
      <c r="F10" s="13"/>
      <c r="G10" s="13"/>
      <c r="H10" s="14"/>
      <c r="I10" s="15"/>
      <c r="J10"/>
      <c r="K10"/>
      <c r="L10"/>
    </row>
    <row r="12" spans="1:24" ht="15.75" x14ac:dyDescent="0.25">
      <c r="B12" s="13"/>
      <c r="C12" s="13"/>
      <c r="D12" s="13"/>
      <c r="E12" s="13"/>
      <c r="F12" s="17"/>
      <c r="G12" s="13"/>
      <c r="H12" s="13"/>
      <c r="I12" s="13"/>
      <c r="J12" s="13"/>
      <c r="K12" s="13"/>
      <c r="L12" s="13"/>
      <c r="M12" s="13"/>
    </row>
    <row r="13" spans="1:24" ht="15.75" x14ac:dyDescent="0.25">
      <c r="B13" s="13"/>
      <c r="C13" s="13"/>
      <c r="D13" s="13"/>
      <c r="E13" s="13"/>
      <c r="F13" s="17"/>
      <c r="G13" s="13"/>
      <c r="H13" s="13"/>
      <c r="I13" s="13"/>
      <c r="J13" s="13"/>
      <c r="K13" s="13"/>
      <c r="L13" s="13"/>
      <c r="M13" s="13"/>
    </row>
    <row r="14" spans="1:24" ht="15.75" x14ac:dyDescent="0.25">
      <c r="B14" s="13"/>
      <c r="C14" s="13"/>
      <c r="D14" s="13"/>
      <c r="E14" s="13"/>
      <c r="F14" s="13"/>
      <c r="G14" s="13"/>
      <c r="H14" s="14"/>
      <c r="I14" s="15"/>
      <c r="M14" s="4"/>
      <c r="N14" s="4"/>
      <c r="O14" s="4"/>
    </row>
    <row r="15" spans="1:24" ht="15.75" x14ac:dyDescent="0.25">
      <c r="B15" s="13"/>
      <c r="C15" s="13"/>
      <c r="D15" s="13"/>
      <c r="E15" s="13"/>
      <c r="F15" s="13"/>
      <c r="G15" s="13"/>
      <c r="H15" s="14"/>
      <c r="I15" s="15"/>
      <c r="M15" s="4"/>
      <c r="N15" s="4"/>
      <c r="O15" s="4"/>
    </row>
    <row r="16" spans="1:24" ht="15.75" x14ac:dyDescent="0.25">
      <c r="B16" s="13"/>
      <c r="C16" s="13"/>
      <c r="D16" s="13"/>
      <c r="E16" s="13"/>
      <c r="F16" s="13"/>
      <c r="G16" s="13"/>
      <c r="H16" s="14"/>
      <c r="I16" s="15"/>
      <c r="M16" s="4"/>
      <c r="N16" s="4"/>
      <c r="O16" s="4"/>
    </row>
  </sheetData>
  <mergeCells count="2">
    <mergeCell ref="N4:O4"/>
    <mergeCell ref="B1:R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Шелкунова И.Н.</cp:lastModifiedBy>
  <dcterms:created xsi:type="dcterms:W3CDTF">2023-01-25T09:55:56Z</dcterms:created>
  <dcterms:modified xsi:type="dcterms:W3CDTF">2026-05-27T06:53:17Z</dcterms:modified>
</cp:coreProperties>
</file>