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4. Апрель\оказание услуг по проведению периодических медицинских осмотров сотрудников\"/>
    </mc:Choice>
  </mc:AlternateContent>
  <xr:revisionPtr revIDLastSave="0" documentId="13_ncr:1_{C5E35E29-D0CC-4531-A72F-F8EECCBB224B}" xr6:coauthVersionLast="47" xr6:coauthVersionMax="47" xr10:uidLastSave="{00000000-0000-0000-0000-000000000000}"/>
  <bookViews>
    <workbookView xWindow="28680" yWindow="-210" windowWidth="29040" windowHeight="15840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M6" i="3"/>
  <c r="M7" i="3"/>
  <c r="M8" i="3"/>
  <c r="M5" i="3"/>
  <c r="H6" i="3" l="1"/>
  <c r="I6" i="3"/>
  <c r="J6" i="3"/>
  <c r="K6" i="3" s="1"/>
  <c r="L6" i="3"/>
  <c r="N6" i="3"/>
  <c r="H7" i="3"/>
  <c r="I7" i="3"/>
  <c r="J7" i="3"/>
  <c r="K7" i="3" s="1"/>
  <c r="L7" i="3"/>
  <c r="N7" i="3"/>
  <c r="H8" i="3"/>
  <c r="I8" i="3"/>
  <c r="J8" i="3"/>
  <c r="K8" i="3" s="1"/>
  <c r="L8" i="3"/>
  <c r="N8" i="3"/>
  <c r="N5" i="3"/>
  <c r="L5" i="3"/>
  <c r="J5" i="3" l="1"/>
  <c r="I5" i="3"/>
  <c r="H5" i="3"/>
  <c r="K5" i="3" l="1"/>
</calcChain>
</file>

<file path=xl/sharedStrings.xml><?xml version="1.0" encoding="utf-8"?>
<sst xmlns="http://schemas.openxmlformats.org/spreadsheetml/2006/main" count="26" uniqueCount="23">
  <si>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</si>
  <si>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</si>
  <si>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</si>
  <si>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</si>
  <si>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</si>
  <si>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</si>
  <si>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</si>
  <si>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</si>
  <si>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</si>
  <si>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</si>
  <si>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</si>
  <si>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</si>
  <si>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</si>
  <si>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</si>
  <si>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</si>
  <si>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Номер источника ценовой информации (ИЦИ №i) и цена единицы товара, работы, услуги, представленная i-тым ИЦИ (Цi), руб.</t>
  </si>
  <si>
    <t>Приложение №1 к Извещению</t>
  </si>
  <si>
    <t>усл. ед.</t>
  </si>
  <si>
    <t>Профосмотр предварительный/периодический. Приказ 29н. (новая ЛМК)</t>
  </si>
  <si>
    <t>Маммография (женщины ст.40 лет, 1р. в 2 года) высококач. ренгтен. Исследование</t>
  </si>
  <si>
    <t xml:space="preserve"> УЗИ органов малого таз (всем женщинам)</t>
  </si>
  <si>
    <t>ФЛГ</t>
  </si>
  <si>
    <t>Обоснование начальной (максимальной) цены контракта на оказание услуг по проведению периодических медицинских осмотров сотрудников для нужд ФГБУ «СПб НИИФ» Минздрава России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</si>
</sst>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4BC1-57EF-41B0-A27E-6BDD7BAC2AEC}">
  <sheetPr>
    <pageSetUpPr fitToPage="1"/>
  </sheetPr>
  <dimension ref="A1:N9"/>
  <sheetViews>
    <sheetView tabSelected="1" workbookViewId="0">
      <selection activeCell="L10" sqref="L10"/>
    </sheetView>
  </sheetViews>
  <sheetFormatPr defaultRowHeight="15" x14ac:dyDescent="0.25"/>
  <cols>
    <col min="2" max="2" width="27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12" max="12" width="10.42578125" customWidth="1"/>
    <col min="13" max="13" width="18.28515625" customWidth="1"/>
    <col min="14" max="14" width="17.85546875" customWidth="1"/>
  </cols>
  <sheetData>
    <row r="1" spans="1:14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7.25" customHeight="1" x14ac:dyDescent="0.25">
      <c r="A2" s="16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48.75" customHeight="1" x14ac:dyDescent="0.25">
      <c r="A3" s="19" t="s">
        <v>1</v>
      </c>
      <c r="B3" s="20" t="s">
        <v>2</v>
      </c>
      <c r="C3" s="20" t="s">
        <v>3</v>
      </c>
      <c r="D3" s="20" t="s">
        <v>4</v>
      </c>
      <c r="E3" s="20" t="s">
        <v>15</v>
      </c>
      <c r="F3" s="20"/>
      <c r="G3" s="20"/>
      <c r="H3" s="21" t="s">
        <v>5</v>
      </c>
      <c r="I3" s="14" t="s">
        <v>6</v>
      </c>
      <c r="J3" s="14"/>
      <c r="K3" s="14"/>
      <c r="L3" s="14" t="s">
        <v>13</v>
      </c>
      <c r="M3" s="15" t="s">
        <v>7</v>
      </c>
      <c r="N3" s="18" t="s">
        <v>14</v>
      </c>
    </row>
    <row r="4" spans="1:14" ht="102" x14ac:dyDescent="0.25">
      <c r="A4" s="19"/>
      <c r="B4" s="20"/>
      <c r="C4" s="20"/>
      <c r="D4" s="20"/>
      <c r="E4" s="1" t="s">
        <v>8</v>
      </c>
      <c r="F4" s="1" t="s">
        <v>9</v>
      </c>
      <c r="G4" s="1" t="s">
        <v>10</v>
      </c>
      <c r="H4" s="20"/>
      <c r="I4" s="11" t="s">
        <v>11</v>
      </c>
      <c r="J4" s="1" t="s">
        <v>0</v>
      </c>
      <c r="K4" s="2" t="s">
        <v>12</v>
      </c>
      <c r="L4" s="14"/>
      <c r="M4" s="15"/>
      <c r="N4" s="18"/>
    </row>
    <row r="5" spans="1:14" ht="33.75" x14ac:dyDescent="0.25">
      <c r="A5" s="3">
        <v>1</v>
      </c>
      <c r="B5" s="3" t="s">
        <v>18</v>
      </c>
      <c r="C5" s="9" t="s">
        <v>17</v>
      </c>
      <c r="D5" s="3">
        <v>1</v>
      </c>
      <c r="E5" s="6">
        <v>3750</v>
      </c>
      <c r="F5" s="10">
        <v>4100</v>
      </c>
      <c r="G5" s="10">
        <v>3500</v>
      </c>
      <c r="H5" s="4">
        <f>COUNT(E5:G5)</f>
        <v>3</v>
      </c>
      <c r="I5" s="4">
        <f>IF(ISERR(AVERAGE(E5:G5)),"",AVERAGE(E5:G5))</f>
        <v>3783.33</v>
      </c>
      <c r="J5" s="4">
        <f>IF(ISERR(STDEV(E5:G5)),"",STDEV(E5:G5))</f>
        <v>301.39</v>
      </c>
      <c r="K5" s="8">
        <f>IF(ISERR(J5/I5),"",J5/I5)</f>
        <v>0.08</v>
      </c>
      <c r="L5" s="5">
        <f>AVERAGE(E5:G5)</f>
        <v>3783.33</v>
      </c>
      <c r="M5" s="5">
        <f>G5</f>
        <v>3500</v>
      </c>
      <c r="N5" s="7">
        <f>M5*D5</f>
        <v>3500</v>
      </c>
    </row>
    <row r="6" spans="1:14" ht="33.75" x14ac:dyDescent="0.25">
      <c r="A6" s="3">
        <v>2</v>
      </c>
      <c r="B6" s="3" t="s">
        <v>19</v>
      </c>
      <c r="C6" s="9" t="s">
        <v>17</v>
      </c>
      <c r="D6" s="3">
        <v>1</v>
      </c>
      <c r="E6" s="6">
        <v>1700</v>
      </c>
      <c r="F6" s="10">
        <v>1800</v>
      </c>
      <c r="G6" s="10">
        <v>1400</v>
      </c>
      <c r="H6" s="4">
        <f t="shared" ref="H6:H8" si="0">COUNT(E6:G6)</f>
        <v>3</v>
      </c>
      <c r="I6" s="4">
        <f t="shared" ref="I6:I8" si="1">IF(ISERR(AVERAGE(E6:G6)),"",AVERAGE(E6:G6))</f>
        <v>1633.33</v>
      </c>
      <c r="J6" s="4">
        <f t="shared" ref="J6:J8" si="2">IF(ISERR(STDEV(E6:G6)),"",STDEV(E6:G6))</f>
        <v>208.17</v>
      </c>
      <c r="K6" s="8">
        <f t="shared" ref="K6:K8" si="3">IF(ISERR(J6/I6),"",J6/I6)</f>
        <v>0.127</v>
      </c>
      <c r="L6" s="5">
        <f t="shared" ref="L6:L8" si="4">AVERAGE(E6:G6)</f>
        <v>1633.33</v>
      </c>
      <c r="M6" s="5">
        <f t="shared" ref="M6:M8" si="5">G6</f>
        <v>1400</v>
      </c>
      <c r="N6" s="7">
        <f t="shared" ref="N6:N8" si="6">M6*D6</f>
        <v>1400</v>
      </c>
    </row>
    <row r="7" spans="1:14" ht="22.5" x14ac:dyDescent="0.25">
      <c r="A7" s="3">
        <v>3</v>
      </c>
      <c r="B7" s="3" t="s">
        <v>20</v>
      </c>
      <c r="C7" s="9" t="s">
        <v>17</v>
      </c>
      <c r="D7" s="3">
        <v>1</v>
      </c>
      <c r="E7" s="6">
        <v>400</v>
      </c>
      <c r="F7" s="10">
        <v>350</v>
      </c>
      <c r="G7" s="10">
        <v>200</v>
      </c>
      <c r="H7" s="4">
        <f t="shared" si="0"/>
        <v>3</v>
      </c>
      <c r="I7" s="4">
        <f t="shared" si="1"/>
        <v>316.67</v>
      </c>
      <c r="J7" s="4">
        <f t="shared" si="2"/>
        <v>104.08</v>
      </c>
      <c r="K7" s="8">
        <f t="shared" si="3"/>
        <v>0.32900000000000001</v>
      </c>
      <c r="L7" s="5">
        <f t="shared" si="4"/>
        <v>316.67</v>
      </c>
      <c r="M7" s="5">
        <f t="shared" si="5"/>
        <v>200</v>
      </c>
      <c r="N7" s="7">
        <f t="shared" si="6"/>
        <v>200</v>
      </c>
    </row>
    <row r="8" spans="1:14" x14ac:dyDescent="0.25">
      <c r="A8" s="3">
        <v>4</v>
      </c>
      <c r="B8" s="3" t="s">
        <v>21</v>
      </c>
      <c r="C8" s="9" t="s">
        <v>17</v>
      </c>
      <c r="D8" s="3">
        <v>1</v>
      </c>
      <c r="E8" s="6">
        <v>750</v>
      </c>
      <c r="F8" s="10">
        <v>750</v>
      </c>
      <c r="G8" s="10">
        <v>550</v>
      </c>
      <c r="H8" s="4">
        <f t="shared" si="0"/>
        <v>3</v>
      </c>
      <c r="I8" s="4">
        <f t="shared" si="1"/>
        <v>683.33</v>
      </c>
      <c r="J8" s="4">
        <f t="shared" si="2"/>
        <v>115.47</v>
      </c>
      <c r="K8" s="8">
        <f t="shared" si="3"/>
        <v>0.16900000000000001</v>
      </c>
      <c r="L8" s="5">
        <f t="shared" si="4"/>
        <v>683.33</v>
      </c>
      <c r="M8" s="5">
        <f t="shared" si="5"/>
        <v>550</v>
      </c>
      <c r="N8" s="7">
        <f t="shared" si="6"/>
        <v>550</v>
      </c>
    </row>
    <row r="9" spans="1:14" x14ac:dyDescent="0.25">
      <c r="N9" s="7">
        <f>SUM(N5:N8)</f>
        <v>5650</v>
      </c>
    </row>
  </sheetData>
  <mergeCells count="12">
    <mergeCell ref="A1:N1"/>
    <mergeCell ref="L3:L4"/>
    <mergeCell ref="M3:M4"/>
    <mergeCell ref="A2:N2"/>
    <mergeCell ref="N3:N4"/>
    <mergeCell ref="A3:A4"/>
    <mergeCell ref="B3:B4"/>
    <mergeCell ref="C3:C4"/>
    <mergeCell ref="D3:D4"/>
    <mergeCell ref="E3:G3"/>
    <mergeCell ref="H3:H4"/>
    <mergeCell ref="I3:K3"/>
  </mergeCells>
  <phoneticPr fontId="9" type="noConversion"/>
  <conditionalFormatting sqref="K5:K8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2026-04-24T09:27:58Z</cp:lastPrinted>
  <dcterms:created xsi:type="dcterms:W3CDTF">2018-02-08T09:44:50Z</dcterms:created>
  <dcterms:modified xsi:type="dcterms:W3CDTF">2026-04-24T09:28:01Z</dcterms:modified>
</cp:coreProperties>
</file>